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drawingml.chart+xml" PartName="/xl/charts/chart7.xml"/>
  <Override ContentType="application/vnd.openxmlformats-officedocument.drawingml.chart+xml" PartName="/xl/charts/chart27.xml"/>
  <Override ContentType="application/vnd.openxmlformats-officedocument.drawingml.chart+xml" PartName="/xl/charts/chart52.xml"/>
  <Override ContentType="application/vnd.openxmlformats-officedocument.drawingml.chart+xml" PartName="/xl/charts/chart18.xml"/>
  <Override ContentType="application/vnd.openxmlformats-officedocument.drawingml.chart+xml" PartName="/xl/charts/chart43.xml"/>
  <Override ContentType="application/vnd.openxmlformats-officedocument.drawingml.chart+xml" PartName="/xl/charts/chart44.xml"/>
  <Override ContentType="application/vnd.openxmlformats-officedocument.drawingml.chart+xml" PartName="/xl/charts/chart26.xml"/>
  <Override ContentType="application/vnd.openxmlformats-officedocument.drawingml.chart+xml" PartName="/xl/charts/chart35.xml"/>
  <Override ContentType="application/vnd.openxmlformats-officedocument.drawingml.chart+xml" PartName="/xl/charts/chart34.xml"/>
  <Override ContentType="application/vnd.openxmlformats-officedocument.drawingml.chart+xml" PartName="/xl/charts/chart8.xml"/>
  <Override ContentType="application/vnd.openxmlformats-officedocument.drawingml.chart+xml" PartName="/xl/charts/chart17.xml"/>
  <Override ContentType="application/vnd.openxmlformats-officedocument.drawingml.chart+xml" PartName="/xl/charts/chart42.xml"/>
  <Override ContentType="application/vnd.openxmlformats-officedocument.drawingml.chart+xml" PartName="/xl/charts/chart25.xml"/>
  <Override ContentType="application/vnd.openxmlformats-officedocument.drawingml.chart+xml" PartName="/xl/charts/chart51.xml"/>
  <Override ContentType="application/vnd.openxmlformats-officedocument.drawingml.chart+xml" PartName="/xl/charts/chart16.xml"/>
  <Override ContentType="application/vnd.openxmlformats-officedocument.drawingml.chart+xml" PartName="/xl/charts/chart46.xml"/>
  <Override ContentType="application/vnd.openxmlformats-officedocument.drawingml.chart+xml" PartName="/xl/charts/chart29.xml"/>
  <Override ContentType="application/vnd.openxmlformats-officedocument.drawingml.chart+xml" PartName="/xl/charts/chart50.xml"/>
  <Override ContentType="application/vnd.openxmlformats-officedocument.drawingml.chart+xml" PartName="/xl/charts/chart4.xml"/>
  <Override ContentType="application/vnd.openxmlformats-officedocument.drawingml.chart+xml" PartName="/xl/charts/chart20.xml"/>
  <Override ContentType="application/vnd.openxmlformats-officedocument.drawingml.chart+xml" PartName="/xl/charts/chart33.xml"/>
  <Override ContentType="application/vnd.openxmlformats-officedocument.drawingml.chart+xml" PartName="/xl/charts/chart28.xml"/>
  <Override ContentType="application/vnd.openxmlformats-officedocument.drawingml.chart+xml" PartName="/xl/charts/chart6.xml"/>
  <Override ContentType="application/vnd.openxmlformats-officedocument.drawingml.chart+xml" PartName="/xl/charts/chart45.xml"/>
  <Override ContentType="application/vnd.openxmlformats-officedocument.drawingml.chart+xml" PartName="/xl/charts/chart15.xml"/>
  <Override ContentType="application/vnd.openxmlformats-officedocument.drawingml.chart+xml" PartName="/xl/charts/chart32.xml"/>
  <Override ContentType="application/vnd.openxmlformats-officedocument.drawingml.chart+xml" PartName="/xl/charts/chart5.xml"/>
  <Override ContentType="application/vnd.openxmlformats-officedocument.drawingml.chart+xml" PartName="/xl/charts/chart14.xml"/>
  <Override ContentType="application/vnd.openxmlformats-officedocument.drawingml.chart+xml" PartName="/xl/charts/chart30.xml"/>
  <Override ContentType="application/vnd.openxmlformats-officedocument.drawingml.chart+xml" PartName="/xl/charts/chart13.xml"/>
  <Override ContentType="application/vnd.openxmlformats-officedocument.drawingml.chart+xml" PartName="/xl/charts/chart31.xml"/>
  <Override ContentType="application/vnd.openxmlformats-officedocument.drawingml.chart+xml" PartName="/xl/charts/chart39.xml"/>
  <Override ContentType="application/vnd.openxmlformats-officedocument.drawingml.chart+xml" PartName="/xl/charts/chart48.xml"/>
  <Override ContentType="application/vnd.openxmlformats-officedocument.drawingml.chart+xml" PartName="/xl/charts/chart2.xml"/>
  <Override ContentType="application/vnd.openxmlformats-officedocument.drawingml.chart+xml" PartName="/xl/charts/chart22.xml"/>
  <Override ContentType="application/vnd.openxmlformats-officedocument.drawingml.chart+xml" PartName="/xl/charts/chart47.xml"/>
  <Override ContentType="application/vnd.openxmlformats-officedocument.drawingml.chart+xml" PartName="/xl/charts/chart55.xml"/>
  <Override ContentType="application/vnd.openxmlformats-officedocument.drawingml.chart+xml" PartName="/xl/charts/chart56.xml"/>
  <Override ContentType="application/vnd.openxmlformats-officedocument.drawingml.chart+xml" PartName="/xl/charts/chart12.xml"/>
  <Override ContentType="application/vnd.openxmlformats-officedocument.drawingml.chart+xml" PartName="/xl/charts/chart21.xml"/>
  <Override ContentType="application/vnd.openxmlformats-officedocument.drawingml.chart+xml" PartName="/xl/charts/chart3.xml"/>
  <Override ContentType="application/vnd.openxmlformats-officedocument.drawingml.chart+xml" PartName="/xl/charts/chart38.xml"/>
  <Override ContentType="application/vnd.openxmlformats-officedocument.drawingml.chart+xml" PartName="/xl/charts/chart41.xml"/>
  <Override ContentType="application/vnd.openxmlformats-officedocument.drawingml.chart+xml" PartName="/xl/charts/chart11.xml"/>
  <Override ContentType="application/vnd.openxmlformats-officedocument.drawingml.chart+xml" PartName="/xl/charts/chart54.xml"/>
  <Override ContentType="application/vnd.openxmlformats-officedocument.drawingml.chart+xml" PartName="/xl/charts/chart37.xml"/>
  <Override ContentType="application/vnd.openxmlformats-officedocument.drawingml.chart+xml" PartName="/xl/charts/chart24.xml"/>
  <Override ContentType="application/vnd.openxmlformats-officedocument.drawingml.chart+xml" PartName="/xl/charts/chart1.xml"/>
  <Override ContentType="application/vnd.openxmlformats-officedocument.drawingml.chart+xml" PartName="/xl/charts/chart53.xml"/>
  <Override ContentType="application/vnd.openxmlformats-officedocument.drawingml.chart+xml" PartName="/xl/charts/chart10.xml"/>
  <Override ContentType="application/vnd.openxmlformats-officedocument.drawingml.chart+xml" PartName="/xl/charts/chart40.xml"/>
  <Override ContentType="application/vnd.openxmlformats-officedocument.drawingml.chart+xml" PartName="/xl/charts/chart49.xml"/>
  <Override ContentType="application/vnd.openxmlformats-officedocument.drawingml.chart+xml" PartName="/xl/charts/chart9.xml"/>
  <Override ContentType="application/vnd.openxmlformats-officedocument.drawingml.chart+xml" PartName="/xl/charts/chart19.xml"/>
  <Override ContentType="application/vnd.openxmlformats-officedocument.drawingml.chart+xml" PartName="/xl/charts/chart23.xml"/>
  <Override ContentType="application/vnd.openxmlformats-officedocument.drawingml.chart+xml" PartName="/xl/charts/chart36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ual Dashboard" sheetId="1" r:id="rId4"/>
    <sheet state="visible" name="Annual Totals" sheetId="2" r:id="rId5"/>
    <sheet state="visible" name="Jan" sheetId="3" r:id="rId6"/>
    <sheet state="visible" name="Feb" sheetId="4" r:id="rId7"/>
    <sheet state="visible" name="Mar" sheetId="5" r:id="rId8"/>
    <sheet state="visible" name="Apr" sheetId="6" r:id="rId9"/>
    <sheet state="visible" name="May" sheetId="7" r:id="rId10"/>
    <sheet state="visible" name="Jun" sheetId="8" r:id="rId11"/>
    <sheet state="visible" name="Jul" sheetId="9" r:id="rId12"/>
    <sheet state="visible" name="Aug" sheetId="10" r:id="rId13"/>
    <sheet state="visible" name="Sep" sheetId="11" r:id="rId14"/>
    <sheet state="visible" name="Oct" sheetId="12" r:id="rId15"/>
    <sheet state="visible" name="Nov" sheetId="13" r:id="rId16"/>
    <sheet state="visible" name="Dec" sheetId="14" r:id="rId17"/>
    <sheet state="visible" name="Chart Data for Each Month" sheetId="15" r:id="rId18"/>
  </sheets>
  <definedNames/>
  <calcPr/>
</workbook>
</file>

<file path=xl/sharedStrings.xml><?xml version="1.0" encoding="utf-8"?>
<sst xmlns="http://schemas.openxmlformats.org/spreadsheetml/2006/main" count="1114" uniqueCount="106">
  <si>
    <t>Annual Totals</t>
  </si>
  <si>
    <t>SUMMARY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</si>
  <si>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</si>
  <si>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</si>
  <si>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</si>
  <si>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</si>
  <si>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</si>
  <si>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</si>
  <si>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</si>
  <si>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</si>
  <si>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</si>
  <si>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</si>
  <si>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</si>
  <si>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</si>
  <si>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Income</t>
  </si>
  <si>
    <t>Savings</t>
  </si>
  <si>
    <t>Bills</t>
  </si>
  <si>
    <t>Expenses</t>
  </si>
  <si>
    <t>Debts</t>
  </si>
  <si>
    <t>BALANCE</t>
  </si>
  <si>
    <t>Name</t>
  </si>
  <si>
    <t>Alex Paycheck #1</t>
  </si>
  <si>
    <t>Harper Paycheck #1</t>
  </si>
  <si>
    <t>Freelance Earnings</t>
  </si>
  <si>
    <t>Alex Paycheck #2</t>
  </si>
  <si>
    <t>Harper Paycheck #2</t>
  </si>
  <si>
    <t>Investment Interest</t>
  </si>
  <si>
    <t>Total Income</t>
  </si>
  <si>
    <t>Emergency Fund</t>
  </si>
  <si>
    <t>Investment Portfolio</t>
  </si>
  <si>
    <t>Vacation Fund</t>
  </si>
  <si>
    <t>New Vehicle</t>
  </si>
  <si>
    <t>Home Improvement</t>
  </si>
  <si>
    <t>Total Savings</t>
  </si>
  <si>
    <t>Electricity</t>
  </si>
  <si>
    <t>Water</t>
  </si>
  <si>
    <t>Gas</t>
  </si>
  <si>
    <t>Internet</t>
  </si>
  <si>
    <t>Phone Plan</t>
  </si>
  <si>
    <t>Gym Membership</t>
  </si>
  <si>
    <t>Car Insurance</t>
  </si>
  <si>
    <t>Health Insurance</t>
  </si>
  <si>
    <t>Total Bills</t>
  </si>
  <si>
    <t>Groceries</t>
  </si>
  <si>
    <t>Dining Out</t>
  </si>
  <si>
    <t>Fuel</t>
  </si>
  <si>
    <t>Shopping</t>
  </si>
  <si>
    <t>Beauty</t>
  </si>
  <si>
    <t>Entertainment</t>
  </si>
  <si>
    <t>Travel</t>
  </si>
  <si>
    <t>Gifts</t>
  </si>
  <si>
    <t>Health</t>
  </si>
  <si>
    <t>Pets</t>
  </si>
  <si>
    <t>Custom Expense 1</t>
  </si>
  <si>
    <t>Custom Expense 2</t>
  </si>
  <si>
    <t>Total Expenses</t>
  </si>
  <si>
    <t>Mortgage</t>
  </si>
  <si>
    <t>Student Loan</t>
  </si>
  <si>
    <t>Credit Card</t>
  </si>
  <si>
    <t>January</t>
  </si>
  <si>
    <t>Left to Spend</t>
  </si>
  <si>
    <t>Remaining Budget</t>
  </si>
  <si>
    <t>Balance Overview</t>
  </si>
  <si>
    <t>Budget (Left) vs Actual (Right)</t>
  </si>
  <si>
    <t>Spending Overview</t>
  </si>
  <si>
    <t>Debt</t>
  </si>
  <si>
    <t>Payday</t>
  </si>
  <si>
    <t>Amount</t>
  </si>
  <si>
    <t>Budget</t>
  </si>
  <si>
    <t>Actual</t>
  </si>
  <si>
    <t>Total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</si>
  <si>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</si>
  <si>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</si>
  <si>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</si>
  <si>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</si>
  <si>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</si>
  <si>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</si>
  <si>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</si>
  <si>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</si>
  <si>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</si>
  <si>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</si>
  <si>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</si>
  <si>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Budget (Left) vs Actual (Right) Jan</t>
  </si>
  <si>
    <t>Budget (Left) vs Actual (Right) Feb</t>
  </si>
  <si>
    <t>Budget (Left) vs Actual (Right) Mar</t>
  </si>
  <si>
    <t>Budget (Left) vs Actual (Right) Apr</t>
  </si>
  <si>
    <t>Budget (Left) vs Actual (Right) May</t>
  </si>
  <si>
    <t>Budget (Left) vs Actual (Right) Jun</t>
  </si>
  <si>
    <t>Spending Overview Jan</t>
  </si>
  <si>
    <t>Spending Overview Feb</t>
  </si>
  <si>
    <t>Spending Overview Mar</t>
  </si>
  <si>
    <t>Spending Overview Apr</t>
  </si>
  <si>
    <t>Spending Overview May</t>
  </si>
  <si>
    <t>Spending Overview Jun</t>
  </si>
  <si>
    <t>Budget (Left) vs Actual (Right) Jul</t>
  </si>
  <si>
    <t>Budget (Left) vs Actual (Right) Aug</t>
  </si>
  <si>
    <t>Budget (Left) vs Actual (Right) Sep</t>
  </si>
  <si>
    <t>Budget (Left) vs Actual (Right) Oct</t>
  </si>
  <si>
    <t>Budget (Left) vs Actual (Right) Nov</t>
  </si>
  <si>
    <t>Budget (Left) vs Actual (Right) Dec</t>
  </si>
  <si>
    <t>Spending Overview Jul</t>
  </si>
  <si>
    <t>Spending Overview Aug</t>
  </si>
  <si>
    <t>Spending Overview Sep</t>
  </si>
  <si>
    <t>Spending Overview Oct</t>
  </si>
  <si>
    <t>Spending Overview Nov</t>
  </si>
  <si>
    <t>Spending Overview 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</si>
</sst>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M/d/yyyy"/>
    <numFmt numFmtId="166" formatCode="&quot;$&quot;#,##0.00"/>
    <numFmt numFmtId="167" formatCode="mmm-d"/>
  </numFmts>
  <fonts count="15">
    <font>
      <sz val="10.0"/>
      <color rgb="FF000000"/>
      <name val="Arial"/>
      <scheme val="minor"/>
    </font>
    <font>
      <color theme="1"/>
      <name val="Montserrat"/>
    </font>
    <font>
      <sz val="26.0"/>
      <color theme="1"/>
      <name val="Montserrat"/>
    </font>
    <font>
      <b/>
      <sz val="29.0"/>
      <color rgb="FFFFFFFF"/>
      <name val="Montserrat"/>
    </font>
    <font/>
    <font>
      <b/>
      <sz val="10.0"/>
      <color rgb="FF231942"/>
      <name val="Montserrat"/>
    </font>
    <font>
      <color theme="1"/>
      <name val="Arial"/>
      <scheme val="minor"/>
    </font>
    <font>
      <b/>
      <sz val="10.0"/>
      <color theme="1"/>
      <name val="Montserrat"/>
    </font>
    <font>
      <sz val="16.0"/>
      <color theme="1"/>
      <name val="Montserrat"/>
    </font>
    <font>
      <b/>
      <sz val="15.0"/>
      <color rgb="FFFFFFFF"/>
      <name val="Montserrat"/>
    </font>
    <font>
      <b/>
      <color theme="1"/>
      <name val="Montserrat"/>
    </font>
    <font>
      <b/>
      <sz val="12.0"/>
      <color rgb="FFFFFFFF"/>
      <name val="Montserrat"/>
    </font>
    <font>
      <b/>
      <sz val="12.0"/>
      <color theme="0"/>
      <name val="Montserrat"/>
    </font>
    <font>
      <b/>
      <sz val="10.0"/>
      <color rgb="FFFFFFFF"/>
      <name val="Montserrat"/>
    </font>
    <font>
      <sz val="10.0"/>
      <color theme="1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CBB7E2"/>
        <bgColor rgb="FFCBB7E2"/>
      </patternFill>
    </fill>
    <fill>
      <patternFill patternType="solid">
        <fgColor rgb="FFE4D7F1"/>
        <bgColor rgb="FFE4D7F1"/>
      </patternFill>
    </fill>
    <fill>
      <patternFill patternType="solid">
        <fgColor rgb="FFEFEAF4"/>
        <bgColor rgb="FFEFEAF4"/>
      </patternFill>
    </fill>
    <fill>
      <patternFill patternType="solid">
        <fgColor rgb="FF7D6994"/>
        <bgColor rgb="FF7D6994"/>
      </patternFill>
    </fill>
    <fill>
      <patternFill patternType="solid">
        <fgColor theme="0"/>
        <bgColor theme="0"/>
      </patternFill>
    </fill>
    <fill>
      <patternFill patternType="solid">
        <fgColor rgb="FF231942"/>
        <bgColor rgb="FF231942"/>
      </patternFill>
    </fill>
  </fills>
  <borders count="33">
    <border/>
    <border>
      <left style="thin">
        <color rgb="FFD1D1D1"/>
      </left>
      <top style="thin">
        <color rgb="FFD1D1D1"/>
      </top>
    </border>
    <border>
      <top style="thin">
        <color rgb="FFD1D1D1"/>
      </top>
    </border>
    <border>
      <right style="thin">
        <color rgb="FFD1D1D1"/>
      </right>
      <top style="thin">
        <color rgb="FFD1D1D1"/>
      </top>
    </border>
    <border>
      <left style="thin">
        <color rgb="FFD1D1D1"/>
      </left>
      <top style="thin">
        <color rgb="FFD1D1D1"/>
      </top>
      <bottom style="thin">
        <color rgb="FFD1D1D1"/>
      </bottom>
    </border>
    <border>
      <left style="thin">
        <color rgb="FFD1D1D1"/>
      </left>
      <right style="thin">
        <color rgb="FFD1D1D1"/>
      </right>
      <top style="thin">
        <color rgb="FFD1D1D1"/>
      </top>
      <bottom style="thin">
        <color rgb="FFD1D1D1"/>
      </bottom>
    </border>
    <border>
      <top style="thin">
        <color rgb="FFD1D1D1"/>
      </top>
      <bottom style="thin">
        <color rgb="FFD1D1D1"/>
      </bottom>
    </border>
    <border>
      <right style="thin">
        <color rgb="FFD1D1D1"/>
      </right>
      <top style="thin">
        <color rgb="FFD1D1D1"/>
      </top>
      <bottom style="thin">
        <color rgb="FFD1D1D1"/>
      </bottom>
    </border>
    <border>
      <left style="thin">
        <color rgb="FFD1D1D1"/>
      </left>
      <bottom style="thin">
        <color rgb="FFD1D1D1"/>
      </bottom>
    </border>
    <border>
      <bottom style="thin">
        <color rgb="FFD1D1D1"/>
      </bottom>
    </border>
    <border>
      <right style="thin">
        <color rgb="FFD1D1D1"/>
      </right>
      <bottom style="thin">
        <color rgb="FFD1D1D1"/>
      </bottom>
    </border>
    <border>
      <left style="double">
        <color rgb="FF000000"/>
      </left>
      <top style="double">
        <color rgb="FF000000"/>
      </top>
      <bottom style="thin">
        <color rgb="FFD1D1D1"/>
      </bottom>
    </border>
    <border>
      <top style="double">
        <color rgb="FF000000"/>
      </top>
      <bottom style="thin">
        <color rgb="FFD1D1D1"/>
      </bottom>
    </border>
    <border>
      <right style="double">
        <color rgb="FF000000"/>
      </right>
      <top style="double">
        <color rgb="FF000000"/>
      </top>
      <bottom style="thin">
        <color rgb="FFD1D1D1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D1D1D1"/>
      </right>
      <top style="thin">
        <color rgb="FFD1D1D1"/>
      </top>
      <bottom style="thin">
        <color rgb="FFD1D1D1"/>
      </bottom>
    </border>
    <border>
      <left style="thin">
        <color rgb="FFD1D1D1"/>
      </left>
      <right style="double">
        <color rgb="FF000000"/>
      </right>
      <top style="thin">
        <color rgb="FFD1D1D1"/>
      </top>
      <bottom style="thin">
        <color rgb="FFD1D1D1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D1D1D1"/>
      </left>
      <right style="double">
        <color rgb="FF000000"/>
      </right>
      <bottom style="thin">
        <color rgb="FFD1D1D1"/>
      </bottom>
    </border>
    <border>
      <left style="double">
        <color rgb="FF000000"/>
      </left>
      <right style="thin">
        <color rgb="FFD1D1D1"/>
      </right>
      <bottom style="thin">
        <color rgb="FFD1D1D1"/>
      </bottom>
    </border>
    <border>
      <left style="thin">
        <color rgb="FFD1D1D1"/>
      </left>
      <right style="thin">
        <color rgb="FFD1D1D1"/>
      </right>
      <bottom style="thin">
        <color rgb="FFD1D1D1"/>
      </bottom>
    </border>
    <border>
      <left style="thin">
        <color rgb="FFD1D1D1"/>
      </left>
      <right style="thin">
        <color rgb="FFD1D1D1"/>
      </right>
      <top style="thin">
        <color rgb="FFD1D1D1"/>
      </top>
    </border>
    <border>
      <left style="thin">
        <color rgb="FFD1D1D1"/>
      </left>
      <right style="double">
        <color rgb="FF000000"/>
      </right>
      <top style="thin">
        <color rgb="FFD1D1D1"/>
      </top>
    </border>
    <border>
      <left style="double">
        <color rgb="FF000000"/>
      </left>
      <right style="thin">
        <color rgb="FFD1D1D1"/>
      </right>
      <top style="thin">
        <color rgb="FFD1D1D1"/>
      </top>
    </border>
    <border>
      <left style="double">
        <color rgb="FF000000"/>
      </left>
      <top style="thin">
        <color rgb="FFD1D1D1"/>
      </top>
      <bottom style="thin">
        <color rgb="FFD1D1D1"/>
      </bottom>
    </border>
    <border>
      <right style="double">
        <color rgb="FF000000"/>
      </right>
      <top style="thin">
        <color rgb="FFD1D1D1"/>
      </top>
      <bottom style="thin">
        <color rgb="FFD1D1D1"/>
      </bottom>
    </border>
    <border>
      <right style="double">
        <color rgb="FF000000"/>
      </right>
      <bottom style="thin">
        <color rgb="FFD1D1D1"/>
      </bottom>
    </border>
    <border>
      <left style="double">
        <color rgb="FF000000"/>
      </left>
      <right style="thin">
        <color rgb="FFD1D1D1"/>
      </right>
      <top style="thin">
        <color rgb="FFD1D1D1"/>
      </top>
      <bottom style="double">
        <color rgb="FF000000"/>
      </bottom>
    </border>
    <border>
      <left style="thin">
        <color rgb="FFD1D1D1"/>
      </left>
      <top style="thin">
        <color rgb="FFD1D1D1"/>
      </top>
      <bottom style="double">
        <color rgb="FF000000"/>
      </bottom>
    </border>
    <border>
      <right style="double">
        <color rgb="FF000000"/>
      </right>
      <top style="thin">
        <color rgb="FFD1D1D1"/>
      </top>
      <bottom style="double">
        <color rgb="FF000000"/>
      </bottom>
    </border>
  </borders>
  <cellStyleXfs count="1">
    <xf borderId="0" fillId="0" fontId="0" numFmtId="0" applyAlignment="1" applyFont="1"/>
  </cellStyleXfs>
  <cellXfs count="9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1" fillId="2" fontId="3" numFmtId="0" xfId="0" applyAlignment="1" applyBorder="1" applyFill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3" fontId="5" numFmtId="0" xfId="0" applyAlignment="1" applyFill="1" applyFont="1">
      <alignment readingOrder="0" vertical="center"/>
    </xf>
    <xf borderId="0" fillId="3" fontId="5" numFmtId="0" xfId="0" applyAlignment="1" applyFont="1">
      <alignment horizontal="center" vertical="center"/>
    </xf>
    <xf borderId="0" fillId="3" fontId="5" numFmtId="0" xfId="0" applyAlignment="1" applyFont="1">
      <alignment horizontal="center" vertical="center"/>
    </xf>
    <xf borderId="4" fillId="4" fontId="1" numFmtId="0" xfId="0" applyAlignment="1" applyBorder="1" applyFill="1" applyFont="1">
      <alignment readingOrder="0" vertical="center"/>
    </xf>
    <xf borderId="5" fillId="0" fontId="6" numFmtId="164" xfId="0" applyAlignment="1" applyBorder="1" applyFont="1" applyNumberFormat="1">
      <alignment horizontal="center" vertical="center"/>
    </xf>
    <xf borderId="0" fillId="3" fontId="7" numFmtId="0" xfId="0" applyAlignment="1" applyFont="1">
      <alignment readingOrder="0" vertical="center"/>
    </xf>
    <xf borderId="0" fillId="3" fontId="5" numFmtId="164" xfId="0" applyAlignment="1" applyFont="1" applyNumberFormat="1">
      <alignment horizontal="center" vertical="center"/>
    </xf>
    <xf borderId="0" fillId="0" fontId="8" numFmtId="0" xfId="0" applyAlignment="1" applyFont="1">
      <alignment vertical="center"/>
    </xf>
    <xf borderId="1" fillId="5" fontId="9" numFmtId="0" xfId="0" applyAlignment="1" applyBorder="1" applyFill="1" applyFont="1">
      <alignment horizontal="center" readingOrder="0" vertical="center"/>
    </xf>
    <xf borderId="0" fillId="3" fontId="7" numFmtId="0" xfId="0" applyAlignment="1" applyFont="1">
      <alignment horizontal="center" readingOrder="0" vertical="center"/>
    </xf>
    <xf borderId="5" fillId="4" fontId="1" numFmtId="0" xfId="0" applyAlignment="1" applyBorder="1" applyFont="1">
      <alignment horizontal="left" readingOrder="0" vertical="center"/>
    </xf>
    <xf borderId="5" fillId="4" fontId="1" numFmtId="0" xfId="0" applyAlignment="1" applyBorder="1" applyFont="1">
      <alignment readingOrder="0" vertical="center"/>
    </xf>
    <xf borderId="5" fillId="0" fontId="6" numFmtId="164" xfId="0" applyAlignment="1" applyBorder="1" applyFont="1" applyNumberFormat="1">
      <alignment vertical="center"/>
    </xf>
    <xf borderId="5" fillId="4" fontId="1" numFmtId="0" xfId="0" applyAlignment="1" applyBorder="1" applyFont="1">
      <alignment vertical="center"/>
    </xf>
    <xf borderId="1" fillId="2" fontId="3" numFmtId="165" xfId="0" applyAlignment="1" applyBorder="1" applyFont="1" applyNumberFormat="1">
      <alignment horizontal="center" readingOrder="0" vertical="center"/>
    </xf>
    <xf borderId="4" fillId="3" fontId="10" numFmtId="0" xfId="0" applyAlignment="1" applyBorder="1" applyFont="1">
      <alignment horizontal="center" readingOrder="0" vertical="center"/>
    </xf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8" fillId="0" fontId="10" numFmtId="166" xfId="0" applyAlignment="1" applyBorder="1" applyFont="1" applyNumberFormat="1">
      <alignment horizontal="center" vertical="center"/>
    </xf>
    <xf borderId="4" fillId="4" fontId="10" numFmtId="0" xfId="0" applyAlignment="1" applyBorder="1" applyFont="1">
      <alignment horizontal="center" readingOrder="0" vertical="center"/>
    </xf>
    <xf borderId="8" fillId="0" fontId="1" numFmtId="0" xfId="0" applyAlignment="1" applyBorder="1" applyFont="1">
      <alignment vertical="center"/>
    </xf>
    <xf borderId="4" fillId="2" fontId="11" numFmtId="0" xfId="0" applyAlignment="1" applyBorder="1" applyFont="1">
      <alignment horizontal="center" readingOrder="0" vertical="center"/>
    </xf>
    <xf borderId="5" fillId="3" fontId="10" numFmtId="0" xfId="0" applyAlignment="1" applyBorder="1" applyFont="1">
      <alignment readingOrder="0" vertical="center"/>
    </xf>
    <xf borderId="5" fillId="3" fontId="10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readingOrder="0" vertical="center"/>
    </xf>
    <xf borderId="5" fillId="0" fontId="1" numFmtId="167" xfId="0" applyAlignment="1" applyBorder="1" applyFont="1" applyNumberFormat="1">
      <alignment horizontal="center" readingOrder="0" vertical="center"/>
    </xf>
    <xf borderId="5" fillId="4" fontId="1" numFmtId="164" xfId="0" applyAlignment="1" applyBorder="1" applyFont="1" applyNumberFormat="1">
      <alignment horizontal="center" readingOrder="0" vertical="center"/>
    </xf>
    <xf borderId="5" fillId="0" fontId="1" numFmtId="164" xfId="0" applyAlignment="1" applyBorder="1" applyFont="1" applyNumberFormat="1">
      <alignment horizontal="center" readingOrder="0" vertical="center"/>
    </xf>
    <xf borderId="5" fillId="0" fontId="1" numFmtId="0" xfId="0" applyAlignment="1" applyBorder="1" applyFont="1">
      <alignment vertical="center"/>
    </xf>
    <xf borderId="5" fillId="3" fontId="10" numFmtId="0" xfId="0" applyAlignment="1" applyBorder="1" applyFont="1">
      <alignment horizontal="center" vertical="center"/>
    </xf>
    <xf borderId="5" fillId="3" fontId="10" numFmtId="164" xfId="0" applyAlignment="1" applyBorder="1" applyFont="1" applyNumberFormat="1">
      <alignment horizontal="center" vertical="center"/>
    </xf>
    <xf borderId="4" fillId="2" fontId="12" numFmtId="0" xfId="0" applyAlignment="1" applyBorder="1" applyFont="1">
      <alignment horizontal="center" readingOrder="0" vertical="center"/>
    </xf>
    <xf borderId="0" fillId="6" fontId="13" numFmtId="0" xfId="0" applyAlignment="1" applyFill="1" applyFont="1">
      <alignment horizontal="center" readingOrder="0" vertical="center"/>
    </xf>
    <xf borderId="11" fillId="7" fontId="13" numFmtId="0" xfId="0" applyAlignment="1" applyBorder="1" applyFill="1" applyFont="1">
      <alignment horizontal="center" readingOrder="0" vertical="center"/>
    </xf>
    <xf borderId="12" fillId="0" fontId="4" numFmtId="0" xfId="0" applyBorder="1" applyFont="1"/>
    <xf borderId="13" fillId="0" fontId="4" numFmtId="0" xfId="0" applyBorder="1" applyFont="1"/>
    <xf borderId="0" fillId="0" fontId="14" numFmtId="0" xfId="0" applyAlignment="1" applyFont="1">
      <alignment vertical="center"/>
    </xf>
    <xf borderId="11" fillId="5" fontId="13" numFmtId="0" xfId="0" applyAlignment="1" applyBorder="1" applyFont="1">
      <alignment horizontal="center" readingOrder="0" vertical="center"/>
    </xf>
    <xf borderId="14" fillId="5" fontId="13" numFmtId="0" xfId="0" applyAlignment="1" applyBorder="1" applyFont="1">
      <alignment horizontal="center" readingOrder="0" vertical="center"/>
    </xf>
    <xf borderId="15" fillId="0" fontId="4" numFmtId="0" xfId="0" applyBorder="1" applyFont="1"/>
    <xf borderId="16" fillId="0" fontId="4" numFmtId="0" xfId="0" applyBorder="1" applyFont="1"/>
    <xf borderId="0" fillId="6" fontId="1" numFmtId="0" xfId="0" applyAlignment="1" applyFont="1">
      <alignment readingOrder="0" vertical="center"/>
    </xf>
    <xf borderId="17" fillId="3" fontId="10" numFmtId="0" xfId="0" applyAlignment="1" applyBorder="1" applyFont="1">
      <alignment readingOrder="0" vertical="center"/>
    </xf>
    <xf borderId="18" fillId="3" fontId="10" numFmtId="0" xfId="0" applyAlignment="1" applyBorder="1" applyFont="1">
      <alignment horizontal="center" readingOrder="0" vertical="center"/>
    </xf>
    <xf borderId="19" fillId="3" fontId="10" numFmtId="0" xfId="0" applyAlignment="1" applyBorder="1" applyFont="1">
      <alignment readingOrder="0" vertical="center"/>
    </xf>
    <xf borderId="0" fillId="3" fontId="10" numFmtId="0" xfId="0" applyAlignment="1" applyFont="1">
      <alignment horizontal="center" readingOrder="0" vertical="center"/>
    </xf>
    <xf borderId="20" fillId="3" fontId="10" numFmtId="0" xfId="0" applyAlignment="1" applyBorder="1" applyFont="1">
      <alignment horizontal="center" readingOrder="0" vertical="center"/>
    </xf>
    <xf borderId="0" fillId="6" fontId="1" numFmtId="0" xfId="0" applyAlignment="1" applyFont="1">
      <alignment vertical="center"/>
    </xf>
    <xf borderId="17" fillId="0" fontId="1" numFmtId="0" xfId="0" applyAlignment="1" applyBorder="1" applyFont="1">
      <alignment readingOrder="0" vertical="center"/>
    </xf>
    <xf borderId="21" fillId="4" fontId="1" numFmtId="164" xfId="0" applyBorder="1" applyFont="1" applyNumberFormat="1"/>
    <xf borderId="22" fillId="0" fontId="1" numFmtId="0" xfId="0" applyAlignment="1" applyBorder="1" applyFont="1">
      <alignment readingOrder="0" vertical="center"/>
    </xf>
    <xf borderId="23" fillId="0" fontId="1" numFmtId="164" xfId="0" applyAlignment="1" applyBorder="1" applyFont="1" applyNumberFormat="1">
      <alignment horizontal="center" readingOrder="0" vertical="center"/>
    </xf>
    <xf borderId="18" fillId="4" fontId="1" numFmtId="164" xfId="0" applyBorder="1" applyFont="1" applyNumberFormat="1"/>
    <xf borderId="5" fillId="0" fontId="1" numFmtId="164" xfId="0" applyBorder="1" applyFont="1" applyNumberFormat="1"/>
    <xf borderId="24" fillId="0" fontId="1" numFmtId="164" xfId="0" applyBorder="1" applyFont="1" applyNumberFormat="1"/>
    <xf borderId="25" fillId="4" fontId="1" numFmtId="164" xfId="0" applyBorder="1" applyFont="1" applyNumberFormat="1"/>
    <xf borderId="26" fillId="0" fontId="1" numFmtId="0" xfId="0" applyAlignment="1" applyBorder="1" applyFont="1">
      <alignment readingOrder="0" vertical="center"/>
    </xf>
    <xf borderId="27" fillId="7" fontId="13" numFmtId="0" xfId="0" applyAlignment="1" applyBorder="1" applyFont="1">
      <alignment horizontal="center" readingOrder="0" vertical="center"/>
    </xf>
    <xf borderId="28" fillId="0" fontId="4" numFmtId="0" xfId="0" applyBorder="1" applyFont="1"/>
    <xf borderId="0" fillId="0" fontId="14" numFmtId="0" xfId="0" applyFont="1"/>
    <xf borderId="27" fillId="5" fontId="13" numFmtId="0" xfId="0" applyAlignment="1" applyBorder="1" applyFont="1">
      <alignment horizontal="center" readingOrder="0" vertical="center"/>
    </xf>
    <xf borderId="19" fillId="5" fontId="13" numFmtId="0" xfId="0" applyAlignment="1" applyBorder="1" applyFont="1">
      <alignment horizontal="center" readingOrder="0" vertical="center"/>
    </xf>
    <xf borderId="20" fillId="0" fontId="4" numFmtId="0" xfId="0" applyBorder="1" applyFont="1"/>
    <xf borderId="4" fillId="4" fontId="1" numFmtId="164" xfId="0" applyAlignment="1" applyBorder="1" applyFont="1" applyNumberFormat="1">
      <alignment horizontal="center" readingOrder="0" vertical="center"/>
    </xf>
    <xf borderId="28" fillId="0" fontId="6" numFmtId="0" xfId="0" applyBorder="1" applyFont="1"/>
    <xf borderId="8" fillId="4" fontId="1" numFmtId="164" xfId="0" applyBorder="1" applyFont="1" applyNumberFormat="1"/>
    <xf borderId="29" fillId="0" fontId="4" numFmtId="0" xfId="0" applyBorder="1" applyFont="1"/>
    <xf borderId="4" fillId="4" fontId="1" numFmtId="164" xfId="0" applyBorder="1" applyFont="1" applyNumberFormat="1"/>
    <xf borderId="30" fillId="0" fontId="1" numFmtId="0" xfId="0" applyAlignment="1" applyBorder="1" applyFont="1">
      <alignment readingOrder="0" vertical="center"/>
    </xf>
    <xf borderId="31" fillId="4" fontId="1" numFmtId="164" xfId="0" applyAlignment="1" applyBorder="1" applyFont="1" applyNumberFormat="1">
      <alignment horizontal="center" readingOrder="0" vertical="center"/>
    </xf>
    <xf borderId="32" fillId="0" fontId="4" numFmtId="0" xfId="0" applyBorder="1" applyFont="1"/>
    <xf borderId="32" fillId="0" fontId="6" numFmtId="0" xfId="0" applyBorder="1" applyFont="1"/>
    <xf borderId="31" fillId="4" fontId="1" numFmtId="164" xfId="0" applyBorder="1" applyFont="1" applyNumberFormat="1"/>
    <xf borderId="17" fillId="3" fontId="10" numFmtId="0" xfId="0" applyAlignment="1" applyBorder="1" applyFont="1">
      <alignment horizontal="center" readingOrder="0" vertical="center"/>
    </xf>
    <xf borderId="18" fillId="4" fontId="1" numFmtId="164" xfId="0" applyAlignment="1" applyBorder="1" applyFont="1" applyNumberFormat="1">
      <alignment horizontal="center" readingOrder="0" vertical="center"/>
    </xf>
    <xf borderId="17" fillId="0" fontId="1" numFmtId="0" xfId="0" applyAlignment="1" applyBorder="1" applyFont="1">
      <alignment horizontal="center" readingOrder="0" vertical="center"/>
    </xf>
    <xf borderId="18" fillId="4" fontId="1" numFmtId="164" xfId="0" applyAlignment="1" applyBorder="1" applyFont="1" applyNumberFormat="1">
      <alignment horizontal="center" vertical="center"/>
    </xf>
    <xf borderId="5" fillId="0" fontId="1" numFmtId="164" xfId="0" applyAlignment="1" applyBorder="1" applyFont="1" applyNumberFormat="1">
      <alignment horizontal="center" vertical="center"/>
    </xf>
    <xf borderId="24" fillId="0" fontId="1" numFmtId="164" xfId="0" applyAlignment="1" applyBorder="1" applyFont="1" applyNumberFormat="1">
      <alignment horizontal="center" vertical="center"/>
    </xf>
    <xf borderId="25" fillId="4" fontId="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Income vs Total Spendings</a:t>
            </a:r>
          </a:p>
        </c:rich>
      </c:tx>
      <c:overlay val="0"/>
    </c:title>
    <c:plotArea>
      <c:layout/>
      <c:barChart>
        <c:barDir val="col"/>
        <c:grouping val="stacked"/>
        <c:ser>
          <c:idx val="1"/>
          <c:order val="1"/>
          <c:tx>
            <c:strRef>
              <c:f>'Annual Totals'!$B$5</c:f>
            </c:strRef>
          </c:tx>
          <c:spPr>
            <a:solidFill>
              <a:srgbClr val="7D6994"/>
            </a:solidFill>
            <a:ln cmpd="sng">
              <a:solidFill>
                <a:srgbClr val="000000"/>
              </a:solidFill>
            </a:ln>
          </c:spPr>
          <c:dPt>
            <c:idx val="1"/>
          </c:dPt>
          <c:cat>
            <c:strRef>
              <c:f>'Annual Totals'!$C$3:$N$3</c:f>
            </c:strRef>
          </c:cat>
          <c:val>
            <c:numRef>
              <c:f>'Annual Totals'!$C$5:$N$5</c:f>
              <c:numCache/>
            </c:numRef>
          </c:val>
        </c:ser>
        <c:ser>
          <c:idx val="2"/>
          <c:order val="2"/>
          <c:tx>
            <c:strRef>
              <c:f>'Annual Totals'!$B$6</c:f>
            </c:strRef>
          </c:tx>
          <c:spPr>
            <a:solidFill>
              <a:srgbClr val="E4D7F1"/>
            </a:solidFill>
            <a:ln cmpd="sng">
              <a:solidFill>
                <a:srgbClr val="000000"/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Totals'!$C$6:$N$6</c:f>
              <c:numCache/>
            </c:numRef>
          </c:val>
        </c:ser>
        <c:ser>
          <c:idx val="3"/>
          <c:order val="3"/>
          <c:tx>
            <c:strRef>
              <c:f>'Annual Totals'!$B$7</c:f>
            </c:strRef>
          </c:tx>
          <c:spPr>
            <a:solidFill>
              <a:srgbClr val="CBB7E2"/>
            </a:solidFill>
            <a:ln cmpd="sng">
              <a:solidFill>
                <a:srgbClr val="000000"/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Totals'!$C$7:$N$7</c:f>
              <c:numCache/>
            </c:numRef>
          </c:val>
        </c:ser>
        <c:ser>
          <c:idx val="4"/>
          <c:order val="4"/>
          <c:tx>
            <c:strRef>
              <c:f>'Annual Totals'!$B$8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Totals'!$C$8:$N$8</c:f>
              <c:numCache/>
            </c:numRef>
          </c:val>
        </c:ser>
        <c:overlap val="100"/>
        <c:axId val="897904572"/>
        <c:axId val="1278229153"/>
      </c:barChart>
      <c:lineChart>
        <c:varyColors val="0"/>
        <c:ser>
          <c:idx val="0"/>
          <c:order val="0"/>
          <c:tx>
            <c:strRef>
              <c:f>'Annual Totals'!$B$4</c:f>
            </c:strRef>
          </c:tx>
          <c:spPr>
            <a:ln cmpd="sng">
              <a:solidFill>
                <a:srgbClr val="231942"/>
              </a:solidFill>
            </a:ln>
          </c:spPr>
          <c:marker>
            <c:symbol val="none"/>
          </c:marker>
          <c:dPt>
            <c:idx val="8"/>
            <c:marker>
              <c:symbol val="none"/>
            </c:marker>
          </c:dPt>
          <c:dPt>
            <c:idx val="9"/>
            <c:marker>
              <c:symbol val="none"/>
            </c:marker>
          </c:dPt>
          <c:cat>
            <c:strRef>
              <c:f>'Annual Totals'!$C$3:$N$3</c:f>
            </c:strRef>
          </c:cat>
          <c:val>
            <c:numRef>
              <c:f>'Annual Totals'!$C$4:$N$4</c:f>
              <c:numCache/>
            </c:numRef>
          </c:val>
          <c:smooth val="0"/>
        </c:ser>
        <c:axId val="897904572"/>
        <c:axId val="1278229153"/>
      </c:lineChart>
      <c:catAx>
        <c:axId val="8979045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78229153"/>
      </c:catAx>
      <c:valAx>
        <c:axId val="12782291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7904572"/>
      </c:valAx>
    </c:plotArea>
    <c:legend>
      <c:legendPos val="t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1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Jan!$H$8:$H$9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Jan!$F$10:$F$29</c:f>
            </c:strRef>
          </c:cat>
          <c:val>
            <c:numRef>
              <c:f>Jan!$H$10:$H$29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Month'!$C$8:$C$9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Month'!$B$10:$B$13</c:f>
            </c:strRef>
          </c:cat>
          <c:val>
            <c:numRef>
              <c:f>'Chart Data for Each Month'!$C$10:$C$13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Month'!$C$2:$C$3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Month'!$B$4:$B$7</c:f>
            </c:strRef>
          </c:cat>
          <c:val>
            <c:numRef>
              <c:f>'Chart Data for Each Month'!$C$4:$C$7</c:f>
              <c:numCache/>
            </c:numRef>
          </c:val>
        </c:ser>
        <c:ser>
          <c:idx val="1"/>
          <c:order val="1"/>
          <c:tx>
            <c:strRef>
              <c:f>'Chart Data for Each Month'!$D$2:$D$3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Month'!$B$4:$B$7</c:f>
            </c:strRef>
          </c:cat>
          <c:val>
            <c:numRef>
              <c:f>'Chart Data for Each Month'!$D$4:$D$7</c:f>
              <c:numCache/>
            </c:numRef>
          </c:val>
        </c:ser>
        <c:axId val="94753490"/>
        <c:axId val="1597488333"/>
      </c:barChart>
      <c:catAx>
        <c:axId val="947534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97488333"/>
      </c:catAx>
      <c:valAx>
        <c:axId val="1597488333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753490"/>
      </c:valAx>
    </c:plotArea>
    <c:plotVisOnly val="1"/>
  </c:chart>
</c:chartSpace>
</file>

<file path=xl/charts/chart1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Feb!$D$8:$D$9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Feb!$C$10:$C$17</c:f>
            </c:strRef>
          </c:cat>
          <c:val>
            <c:numRef>
              <c:f>Feb!$D$10:$D$17</c:f>
              <c:numCache/>
            </c:numRef>
          </c:val>
        </c:ser>
        <c:axId val="336633741"/>
        <c:axId val="116106870"/>
      </c:areaChart>
      <c:catAx>
        <c:axId val="3366337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16106870"/>
      </c:catAx>
      <c:valAx>
        <c:axId val="11610687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336633741"/>
      </c:valAx>
    </c:plotArea>
    <c:plotVisOnly val="1"/>
  </c:chart>
</c:chartSpace>
</file>

<file path=xl/charts/chart1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Feb!$H$8:$H$9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Feb!$F$10:$F$29</c:f>
            </c:strRef>
          </c:cat>
          <c:val>
            <c:numRef>
              <c:f>Feb!$H$10:$H$29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Month'!$G$8:$G$9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Month'!$F$10:$F$13</c:f>
            </c:strRef>
          </c:cat>
          <c:val>
            <c:numRef>
              <c:f>'Chart Data for Each Month'!$G$10:$G$13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Month'!$G$2:$G$3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Month'!$F$4:$F$7</c:f>
            </c:strRef>
          </c:cat>
          <c:val>
            <c:numRef>
              <c:f>'Chart Data for Each Month'!$G$4:$G$7</c:f>
              <c:numCache/>
            </c:numRef>
          </c:val>
        </c:ser>
        <c:ser>
          <c:idx val="1"/>
          <c:order val="1"/>
          <c:tx>
            <c:strRef>
              <c:f>'Chart Data for Each Month'!$H$2:$H$3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Month'!$F$4:$F$7</c:f>
            </c:strRef>
          </c:cat>
          <c:val>
            <c:numRef>
              <c:f>'Chart Data for Each Month'!$H$4:$H$7</c:f>
              <c:numCache/>
            </c:numRef>
          </c:val>
        </c:ser>
        <c:axId val="1588761825"/>
        <c:axId val="290009414"/>
      </c:barChart>
      <c:catAx>
        <c:axId val="15887618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90009414"/>
      </c:catAx>
      <c:valAx>
        <c:axId val="290009414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88761825"/>
      </c:valAx>
    </c:plotArea>
    <c:plotVisOnly val="1"/>
  </c:chart>
</c:chartSpace>
</file>

<file path=xl/charts/chart1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Mar!$D$8:$D$9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Mar!$C$10:$C$17</c:f>
            </c:strRef>
          </c:cat>
          <c:val>
            <c:numRef>
              <c:f>Mar!$D$10:$D$17</c:f>
              <c:numCache/>
            </c:numRef>
          </c:val>
        </c:ser>
        <c:axId val="246679555"/>
        <c:axId val="1216184525"/>
      </c:areaChart>
      <c:catAx>
        <c:axId val="24667955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216184525"/>
      </c:catAx>
      <c:valAx>
        <c:axId val="1216184525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246679555"/>
      </c:valAx>
    </c:plotArea>
    <c:plotVisOnly val="1"/>
  </c:chart>
</c:chartSpace>
</file>

<file path=xl/charts/chart1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Mar!$H$8:$H$9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Mar!$F$10:$F$29</c:f>
            </c:strRef>
          </c:cat>
          <c:val>
            <c:numRef>
              <c:f>Mar!$H$10:$H$29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1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Month'!$K$8:$K$9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Month'!$J$10:$J$13</c:f>
            </c:strRef>
          </c:cat>
          <c:val>
            <c:numRef>
              <c:f>'Chart Data for Each Month'!$K$10:$K$13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Income Trend by Month</a:t>
            </a:r>
          </a:p>
        </c:rich>
      </c:tx>
      <c:overlay val="0"/>
    </c:title>
    <c:plotArea>
      <c:layout>
        <c:manualLayout>
          <c:xMode val="edge"/>
          <c:yMode val="edge"/>
          <c:x val="0.10277777777777777"/>
          <c:y val="0.18108349169923604"/>
          <c:w val="0.8663055555555557"/>
          <c:h val="0.7198592590268569"/>
        </c:manualLayout>
      </c:layout>
      <c:areaChart>
        <c:ser>
          <c:idx val="0"/>
          <c:order val="0"/>
          <c:tx>
            <c:strRef>
              <c:f>'Annual Totals'!$B$4</c:f>
            </c:strRef>
          </c:tx>
          <c:spPr>
            <a:solidFill>
              <a:srgbClr val="7D6994">
                <a:alpha val="10000"/>
              </a:srgbClr>
            </a:solidFill>
            <a:ln cmpd="sng">
              <a:solidFill>
                <a:srgbClr val="7D6994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Totals'!$C$4:$N$4</c:f>
              <c:numCache/>
            </c:numRef>
          </c:val>
        </c:ser>
        <c:axId val="1078680515"/>
        <c:axId val="819417586"/>
      </c:areaChart>
      <c:catAx>
        <c:axId val="10786805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19417586"/>
      </c:catAx>
      <c:valAx>
        <c:axId val="8194175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7868051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2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Month'!$K$2:$K$3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Month'!$J$4:$J$7</c:f>
            </c:strRef>
          </c:cat>
          <c:val>
            <c:numRef>
              <c:f>'Chart Data for Each Month'!$K$4:$K$7</c:f>
              <c:numCache/>
            </c:numRef>
          </c:val>
        </c:ser>
        <c:ser>
          <c:idx val="1"/>
          <c:order val="1"/>
          <c:tx>
            <c:strRef>
              <c:f>'Chart Data for Each Month'!$L$2:$L$3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Month'!$J$4:$J$7</c:f>
            </c:strRef>
          </c:cat>
          <c:val>
            <c:numRef>
              <c:f>'Chart Data for Each Month'!$L$4:$L$7</c:f>
              <c:numCache/>
            </c:numRef>
          </c:val>
        </c:ser>
        <c:axId val="944111762"/>
        <c:axId val="394370200"/>
      </c:barChart>
      <c:catAx>
        <c:axId val="9441117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4370200"/>
      </c:catAx>
      <c:valAx>
        <c:axId val="39437020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44111762"/>
      </c:valAx>
    </c:plotArea>
    <c:plotVisOnly val="1"/>
  </c:chart>
</c:chartSpace>
</file>

<file path=xl/charts/chart2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Apr!$D$8:$D$9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Apr!$C$10:$C$17</c:f>
            </c:strRef>
          </c:cat>
          <c:val>
            <c:numRef>
              <c:f>Apr!$D$10:$D$17</c:f>
              <c:numCache/>
            </c:numRef>
          </c:val>
        </c:ser>
        <c:axId val="628292744"/>
        <c:axId val="1572116897"/>
      </c:areaChart>
      <c:catAx>
        <c:axId val="628292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572116897"/>
      </c:catAx>
      <c:valAx>
        <c:axId val="1572116897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628292744"/>
      </c:valAx>
    </c:plotArea>
    <c:plotVisOnly val="1"/>
  </c:chart>
</c:chartSpace>
</file>

<file path=xl/charts/chart2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Apr!$H$8:$H$9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Apr!$F$10:$F$29</c:f>
            </c:strRef>
          </c:cat>
          <c:val>
            <c:numRef>
              <c:f>Apr!$H$10:$H$29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Month'!$O$8:$O$9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Month'!$N$10:$N$13</c:f>
            </c:strRef>
          </c:cat>
          <c:val>
            <c:numRef>
              <c:f>'Chart Data for Each Month'!$O$10:$O$13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Month'!$O$2:$O$3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Month'!$N$4:$N$7</c:f>
            </c:strRef>
          </c:cat>
          <c:val>
            <c:numRef>
              <c:f>'Chart Data for Each Month'!$O$4:$O$7</c:f>
              <c:numCache/>
            </c:numRef>
          </c:val>
        </c:ser>
        <c:ser>
          <c:idx val="1"/>
          <c:order val="1"/>
          <c:tx>
            <c:strRef>
              <c:f>'Chart Data for Each Month'!$P$2:$P$3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Month'!$N$4:$N$7</c:f>
            </c:strRef>
          </c:cat>
          <c:val>
            <c:numRef>
              <c:f>'Chart Data for Each Month'!$P$4:$P$7</c:f>
              <c:numCache/>
            </c:numRef>
          </c:val>
        </c:ser>
        <c:axId val="37146021"/>
        <c:axId val="599068405"/>
      </c:barChart>
      <c:catAx>
        <c:axId val="371460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99068405"/>
      </c:catAx>
      <c:valAx>
        <c:axId val="599068405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7146021"/>
      </c:valAx>
    </c:plotArea>
    <c:plotVisOnly val="1"/>
  </c:chart>
</c:chartSpace>
</file>

<file path=xl/charts/chart2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May!$D$8:$D$9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May!$C$10:$C$17</c:f>
            </c:strRef>
          </c:cat>
          <c:val>
            <c:numRef>
              <c:f>May!$D$10:$D$17</c:f>
              <c:numCache/>
            </c:numRef>
          </c:val>
        </c:ser>
        <c:axId val="56833713"/>
        <c:axId val="1741486447"/>
      </c:areaChart>
      <c:catAx>
        <c:axId val="568337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741486447"/>
      </c:catAx>
      <c:valAx>
        <c:axId val="1741486447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56833713"/>
      </c:valAx>
    </c:plotArea>
    <c:plotVisOnly val="1"/>
  </c:chart>
</c:chartSpace>
</file>

<file path=xl/charts/chart2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May!$H$8:$H$9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May!$F$10:$F$29</c:f>
            </c:strRef>
          </c:cat>
          <c:val>
            <c:numRef>
              <c:f>May!$H$10:$H$29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Month'!$S$8:$S$9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Month'!$R$10:$R$13</c:f>
            </c:strRef>
          </c:cat>
          <c:val>
            <c:numRef>
              <c:f>'Chart Data for Each Month'!$S$10:$S$13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Month'!$S$2:$S$3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Month'!$R$4:$R$7</c:f>
            </c:strRef>
          </c:cat>
          <c:val>
            <c:numRef>
              <c:f>'Chart Data for Each Month'!$S$4:$S$7</c:f>
              <c:numCache/>
            </c:numRef>
          </c:val>
        </c:ser>
        <c:ser>
          <c:idx val="1"/>
          <c:order val="1"/>
          <c:tx>
            <c:strRef>
              <c:f>'Chart Data for Each Month'!$T$2:$T$3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Month'!$R$4:$R$7</c:f>
            </c:strRef>
          </c:cat>
          <c:val>
            <c:numRef>
              <c:f>'Chart Data for Each Month'!$T$4:$T$7</c:f>
              <c:numCache/>
            </c:numRef>
          </c:val>
        </c:ser>
        <c:axId val="210747168"/>
        <c:axId val="1769609935"/>
      </c:barChart>
      <c:catAx>
        <c:axId val="21074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69609935"/>
      </c:catAx>
      <c:valAx>
        <c:axId val="1769609935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0747168"/>
      </c:valAx>
    </c:plotArea>
    <c:plotVisOnly val="1"/>
  </c:chart>
</c:chartSpace>
</file>

<file path=xl/charts/chart2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Jun!$D$8:$D$9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Jun!$C$10:$C$17</c:f>
            </c:strRef>
          </c:cat>
          <c:val>
            <c:numRef>
              <c:f>Jun!$D$10:$D$17</c:f>
              <c:numCache/>
            </c:numRef>
          </c:val>
        </c:ser>
        <c:axId val="1269541437"/>
        <c:axId val="2100602161"/>
      </c:areaChart>
      <c:catAx>
        <c:axId val="12695414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2100602161"/>
      </c:catAx>
      <c:valAx>
        <c:axId val="2100602161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269541437"/>
      </c:valAx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Bills Trend by Month</a:t>
            </a:r>
          </a:p>
        </c:rich>
      </c:tx>
      <c:overlay val="0"/>
    </c:title>
    <c:plotArea>
      <c:layout>
        <c:manualLayout>
          <c:xMode val="edge"/>
          <c:yMode val="edge"/>
          <c:x val="0.10833333333333334"/>
          <c:y val="0.190062838395066"/>
          <c:w val="0.8607500000000001"/>
          <c:h val="0.710879912331027"/>
        </c:manualLayout>
      </c:layout>
      <c:areaChart>
        <c:ser>
          <c:idx val="0"/>
          <c:order val="0"/>
          <c:tx>
            <c:strRef>
              <c:f>'Annual Totals'!$B$6</c:f>
            </c:strRef>
          </c:tx>
          <c:spPr>
            <a:solidFill>
              <a:srgbClr val="CBB7E2">
                <a:alpha val="30000"/>
              </a:srgbClr>
            </a:solidFill>
            <a:ln cmpd="sng">
              <a:solidFill>
                <a:srgbClr val="CBB7E2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Totals'!$C$6:$N$6</c:f>
              <c:numCache/>
            </c:numRef>
          </c:val>
        </c:ser>
        <c:axId val="827287300"/>
        <c:axId val="860078946"/>
      </c:areaChart>
      <c:catAx>
        <c:axId val="8272873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60078946"/>
      </c:catAx>
      <c:valAx>
        <c:axId val="8600789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2728730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3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Jun!$H$8:$H$9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Jun!$F$10:$F$29</c:f>
            </c:strRef>
          </c:cat>
          <c:val>
            <c:numRef>
              <c:f>Jun!$H$10:$H$29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Month'!$W$8:$W$9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Month'!$V$10:$V$13</c:f>
            </c:strRef>
          </c:cat>
          <c:val>
            <c:numRef>
              <c:f>'Chart Data for Each Month'!$W$10:$W$13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Month'!$W$2:$W$3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Month'!$V$4:$V$7</c:f>
            </c:strRef>
          </c:cat>
          <c:val>
            <c:numRef>
              <c:f>'Chart Data for Each Month'!$W$4:$W$7</c:f>
              <c:numCache/>
            </c:numRef>
          </c:val>
        </c:ser>
        <c:ser>
          <c:idx val="1"/>
          <c:order val="1"/>
          <c:tx>
            <c:strRef>
              <c:f>'Chart Data for Each Month'!$X$2:$X$3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Month'!$V$4:$V$7</c:f>
            </c:strRef>
          </c:cat>
          <c:val>
            <c:numRef>
              <c:f>'Chart Data for Each Month'!$X$4:$X$7</c:f>
              <c:numCache/>
            </c:numRef>
          </c:val>
        </c:ser>
        <c:axId val="1081183781"/>
        <c:axId val="1252053440"/>
      </c:barChart>
      <c:catAx>
        <c:axId val="10811837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252053440"/>
      </c:catAx>
      <c:valAx>
        <c:axId val="125205344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1183781"/>
      </c:valAx>
    </c:plotArea>
    <c:plotVisOnly val="1"/>
  </c:chart>
</c:chartSpace>
</file>

<file path=xl/charts/chart3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Jul!$D$8:$D$9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Jul!$C$10:$C$17</c:f>
            </c:strRef>
          </c:cat>
          <c:val>
            <c:numRef>
              <c:f>Jul!$D$10:$D$17</c:f>
              <c:numCache/>
            </c:numRef>
          </c:val>
        </c:ser>
        <c:axId val="1805200572"/>
        <c:axId val="661233291"/>
      </c:areaChart>
      <c:catAx>
        <c:axId val="18052005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661233291"/>
      </c:catAx>
      <c:valAx>
        <c:axId val="661233291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805200572"/>
      </c:valAx>
    </c:plotArea>
    <c:plotVisOnly val="1"/>
  </c:chart>
</c:chartSpace>
</file>

<file path=xl/charts/chart3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Jul!$H$8:$H$9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Jul!$F$10:$F$29</c:f>
            </c:strRef>
          </c:cat>
          <c:val>
            <c:numRef>
              <c:f>Jul!$H$10:$H$29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Month'!$C$21:$C$22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Month'!$B$23:$B$26</c:f>
            </c:strRef>
          </c:cat>
          <c:val>
            <c:numRef>
              <c:f>'Chart Data for Each Month'!$C$23:$C$26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Month'!$C$15:$C$16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Month'!$B$17:$B$20</c:f>
            </c:strRef>
          </c:cat>
          <c:val>
            <c:numRef>
              <c:f>'Chart Data for Each Month'!$C$17:$C$20</c:f>
              <c:numCache/>
            </c:numRef>
          </c:val>
        </c:ser>
        <c:ser>
          <c:idx val="1"/>
          <c:order val="1"/>
          <c:tx>
            <c:strRef>
              <c:f>'Chart Data for Each Month'!$D$15:$D$16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Month'!$B$17:$B$20</c:f>
            </c:strRef>
          </c:cat>
          <c:val>
            <c:numRef>
              <c:f>'Chart Data for Each Month'!$D$17:$D$20</c:f>
              <c:numCache/>
            </c:numRef>
          </c:val>
        </c:ser>
        <c:axId val="903720523"/>
        <c:axId val="1029494010"/>
      </c:barChart>
      <c:catAx>
        <c:axId val="9037205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29494010"/>
      </c:catAx>
      <c:valAx>
        <c:axId val="102949401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03720523"/>
      </c:valAx>
    </c:plotArea>
    <c:plotVisOnly val="1"/>
  </c:chart>
</c:chartSpace>
</file>

<file path=xl/charts/chart3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Aug!$D$8:$D$9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Aug!$C$10:$C$17</c:f>
            </c:strRef>
          </c:cat>
          <c:val>
            <c:numRef>
              <c:f>Aug!$D$10:$D$17</c:f>
              <c:numCache/>
            </c:numRef>
          </c:val>
        </c:ser>
        <c:axId val="1102264318"/>
        <c:axId val="1655842134"/>
      </c:areaChart>
      <c:catAx>
        <c:axId val="11022643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655842134"/>
      </c:catAx>
      <c:valAx>
        <c:axId val="1655842134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102264318"/>
      </c:valAx>
    </c:plotArea>
    <c:plotVisOnly val="1"/>
  </c:chart>
</c:chartSpace>
</file>

<file path=xl/charts/chart3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Aug!$H$8:$H$9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Aug!$F$10:$F$29</c:f>
            </c:strRef>
          </c:cat>
          <c:val>
            <c:numRef>
              <c:f>Aug!$H$10:$H$29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Month'!$G$21:$G$22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Month'!$F$23:$F$26</c:f>
            </c:strRef>
          </c:cat>
          <c:val>
            <c:numRef>
              <c:f>'Chart Data for Each Month'!$G$23:$G$26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Expenses Trend by Month</a:t>
            </a:r>
          </a:p>
        </c:rich>
      </c:tx>
      <c:overlay val="0"/>
    </c:title>
    <c:plotArea>
      <c:layout>
        <c:manualLayout>
          <c:xMode val="edge"/>
          <c:yMode val="edge"/>
          <c:x val="0.10833333333333334"/>
          <c:y val="0.190062838395066"/>
          <c:w val="0.8607500000000001"/>
          <c:h val="0.710879912331027"/>
        </c:manualLayout>
      </c:layout>
      <c:areaChart>
        <c:ser>
          <c:idx val="0"/>
          <c:order val="0"/>
          <c:tx>
            <c:strRef>
              <c:f>'Annual Totals'!$B$7</c:f>
            </c:strRef>
          </c:tx>
          <c:spPr>
            <a:solidFill>
              <a:srgbClr val="CBB7E2">
                <a:alpha val="50000"/>
              </a:srgbClr>
            </a:solidFill>
            <a:ln cmpd="sng">
              <a:solidFill>
                <a:srgbClr val="CBB7E2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Totals'!$C$7:$N$7</c:f>
              <c:numCache/>
            </c:numRef>
          </c:val>
        </c:ser>
        <c:axId val="1964745415"/>
        <c:axId val="1086907629"/>
      </c:areaChart>
      <c:catAx>
        <c:axId val="19647454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86907629"/>
      </c:catAx>
      <c:valAx>
        <c:axId val="10869076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64745415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4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Month'!$G$15:$G$16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dPt>
            <c:idx val="2"/>
          </c:dPt>
          <c:cat>
            <c:strRef>
              <c:f>'Chart Data for Each Month'!$F$17:$F$20</c:f>
            </c:strRef>
          </c:cat>
          <c:val>
            <c:numRef>
              <c:f>'Chart Data for Each Month'!$G$17:$G$20</c:f>
              <c:numCache/>
            </c:numRef>
          </c:val>
        </c:ser>
        <c:ser>
          <c:idx val="1"/>
          <c:order val="1"/>
          <c:tx>
            <c:strRef>
              <c:f>'Chart Data for Each Month'!$H$15:$H$16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Month'!$F$17:$F$20</c:f>
            </c:strRef>
          </c:cat>
          <c:val>
            <c:numRef>
              <c:f>'Chart Data for Each Month'!$H$17:$H$20</c:f>
              <c:numCache/>
            </c:numRef>
          </c:val>
        </c:ser>
        <c:axId val="708708381"/>
        <c:axId val="990058069"/>
      </c:barChart>
      <c:catAx>
        <c:axId val="7087083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90058069"/>
      </c:catAx>
      <c:valAx>
        <c:axId val="990058069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08708381"/>
      </c:valAx>
    </c:plotArea>
    <c:plotVisOnly val="1"/>
  </c:chart>
</c:chartSpace>
</file>

<file path=xl/charts/chart4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Sep!$D$8:$D$9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Sep!$C$10:$C$17</c:f>
            </c:strRef>
          </c:cat>
          <c:val>
            <c:numRef>
              <c:f>Sep!$D$10:$D$17</c:f>
              <c:numCache/>
            </c:numRef>
          </c:val>
        </c:ser>
        <c:axId val="226177838"/>
        <c:axId val="1957389338"/>
      </c:areaChart>
      <c:catAx>
        <c:axId val="2261778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957389338"/>
      </c:catAx>
      <c:valAx>
        <c:axId val="1957389338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226177838"/>
      </c:valAx>
    </c:plotArea>
    <c:plotVisOnly val="1"/>
  </c:chart>
</c:chartSpace>
</file>

<file path=xl/charts/chart4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Sep!$H$8:$H$9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Sep!$F$10:$F$29</c:f>
            </c:strRef>
          </c:cat>
          <c:val>
            <c:numRef>
              <c:f>Sep!$H$10:$H$29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Month'!$K$21:$K$22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Month'!$J$23:$J$26</c:f>
            </c:strRef>
          </c:cat>
          <c:val>
            <c:numRef>
              <c:f>'Chart Data for Each Month'!$K$23:$K$26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Month'!$K$15:$K$16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Month'!$J$17:$J$20</c:f>
            </c:strRef>
          </c:cat>
          <c:val>
            <c:numRef>
              <c:f>'Chart Data for Each Month'!$K$17:$K$20</c:f>
              <c:numCache/>
            </c:numRef>
          </c:val>
        </c:ser>
        <c:ser>
          <c:idx val="1"/>
          <c:order val="1"/>
          <c:tx>
            <c:strRef>
              <c:f>'Chart Data for Each Month'!$L$15:$L$16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Month'!$J$17:$J$20</c:f>
            </c:strRef>
          </c:cat>
          <c:val>
            <c:numRef>
              <c:f>'Chart Data for Each Month'!$L$17:$L$20</c:f>
              <c:numCache/>
            </c:numRef>
          </c:val>
        </c:ser>
        <c:axId val="20383110"/>
        <c:axId val="785066520"/>
      </c:barChart>
      <c:catAx>
        <c:axId val="203831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85066520"/>
      </c:catAx>
      <c:valAx>
        <c:axId val="78506652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383110"/>
      </c:valAx>
    </c:plotArea>
    <c:plotVisOnly val="1"/>
  </c:chart>
</c:chartSpace>
</file>

<file path=xl/charts/chart4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Oct!$D$8:$D$9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Oct!$C$10:$C$17</c:f>
            </c:strRef>
          </c:cat>
          <c:val>
            <c:numRef>
              <c:f>Oct!$D$10:$D$17</c:f>
              <c:numCache/>
            </c:numRef>
          </c:val>
        </c:ser>
        <c:axId val="1695928822"/>
        <c:axId val="1135983450"/>
      </c:areaChart>
      <c:catAx>
        <c:axId val="16959288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135983450"/>
      </c:catAx>
      <c:valAx>
        <c:axId val="113598345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695928822"/>
      </c:valAx>
    </c:plotArea>
    <c:plotVisOnly val="1"/>
  </c:chart>
</c:chartSpace>
</file>

<file path=xl/charts/chart4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Oct!$H$8:$H$9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Oct!$F$10:$F$29</c:f>
            </c:strRef>
          </c:cat>
          <c:val>
            <c:numRef>
              <c:f>Oct!$H$10:$H$29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Month'!$O$21:$O$22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Month'!$N$23:$N$26</c:f>
            </c:strRef>
          </c:cat>
          <c:val>
            <c:numRef>
              <c:f>'Chart Data for Each Month'!$O$23:$O$26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Month'!$O$15:$O$16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Month'!$N$17:$N$20</c:f>
            </c:strRef>
          </c:cat>
          <c:val>
            <c:numRef>
              <c:f>'Chart Data for Each Month'!$O$17:$O$20</c:f>
              <c:numCache/>
            </c:numRef>
          </c:val>
        </c:ser>
        <c:ser>
          <c:idx val="1"/>
          <c:order val="1"/>
          <c:tx>
            <c:strRef>
              <c:f>'Chart Data for Each Month'!$P$15:$P$16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Month'!$N$17:$N$20</c:f>
            </c:strRef>
          </c:cat>
          <c:val>
            <c:numRef>
              <c:f>'Chart Data for Each Month'!$P$17:$P$20</c:f>
              <c:numCache/>
            </c:numRef>
          </c:val>
        </c:ser>
        <c:axId val="435170279"/>
        <c:axId val="581741957"/>
      </c:barChart>
      <c:catAx>
        <c:axId val="4351702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81741957"/>
      </c:catAx>
      <c:valAx>
        <c:axId val="581741957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35170279"/>
      </c:valAx>
    </c:plotArea>
    <c:plotVisOnly val="1"/>
  </c:chart>
</c:chartSpace>
</file>

<file path=xl/charts/chart4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Nov!$D$8:$D$9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Nov!$C$10:$C$17</c:f>
            </c:strRef>
          </c:cat>
          <c:val>
            <c:numRef>
              <c:f>Nov!$D$10:$D$17</c:f>
              <c:numCache/>
            </c:numRef>
          </c:val>
        </c:ser>
        <c:axId val="84346866"/>
        <c:axId val="1072437864"/>
      </c:areaChart>
      <c:catAx>
        <c:axId val="843468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072437864"/>
      </c:catAx>
      <c:valAx>
        <c:axId val="1072437864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84346866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Debts Trend by Month</a:t>
            </a:r>
          </a:p>
        </c:rich>
      </c:tx>
      <c:overlay val="0"/>
    </c:title>
    <c:plotArea>
      <c:layout>
        <c:manualLayout>
          <c:xMode val="edge"/>
          <c:yMode val="edge"/>
          <c:x val="0.10833333333333334"/>
          <c:y val="0.190062838395066"/>
          <c:w val="0.8607500000000001"/>
          <c:h val="0.710879912331027"/>
        </c:manualLayout>
      </c:layout>
      <c:areaChart>
        <c:ser>
          <c:idx val="0"/>
          <c:order val="0"/>
          <c:tx>
            <c:strRef>
              <c:f>'Annual Totals'!$B$8</c:f>
            </c:strRef>
          </c:tx>
          <c:spPr>
            <a:solidFill>
              <a:srgbClr val="7D6994">
                <a:alpha val="10000"/>
              </a:srgbClr>
            </a:solidFill>
            <a:ln cmpd="sng">
              <a:solidFill>
                <a:srgbClr val="7D6994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Totals'!$C$8:$N$8</c:f>
              <c:numCache/>
            </c:numRef>
          </c:val>
        </c:ser>
        <c:axId val="2080559262"/>
        <c:axId val="1981446998"/>
      </c:areaChart>
      <c:catAx>
        <c:axId val="20805592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981446998"/>
      </c:catAx>
      <c:valAx>
        <c:axId val="19814469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08055926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50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Nov!$H$8:$H$9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Nov!$F$10:$F$29</c:f>
            </c:strRef>
          </c:cat>
          <c:val>
            <c:numRef>
              <c:f>Nov!$H$10:$H$29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Month'!$S$21:$S$22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Month'!$R$23:$R$26</c:f>
            </c:strRef>
          </c:cat>
          <c:val>
            <c:numRef>
              <c:f>'Chart Data for Each Month'!$S$23:$S$26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Month'!$S$15:$S$16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Month'!$R$17:$R$20</c:f>
            </c:strRef>
          </c:cat>
          <c:val>
            <c:numRef>
              <c:f>'Chart Data for Each Month'!$S$17:$S$20</c:f>
              <c:numCache/>
            </c:numRef>
          </c:val>
        </c:ser>
        <c:ser>
          <c:idx val="1"/>
          <c:order val="1"/>
          <c:tx>
            <c:strRef>
              <c:f>'Chart Data for Each Month'!$T$15:$T$16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Month'!$R$17:$R$20</c:f>
            </c:strRef>
          </c:cat>
          <c:val>
            <c:numRef>
              <c:f>'Chart Data for Each Month'!$T$17:$T$20</c:f>
              <c:numCache/>
            </c:numRef>
          </c:val>
        </c:ser>
        <c:axId val="96356973"/>
        <c:axId val="89230390"/>
      </c:barChart>
      <c:catAx>
        <c:axId val="9635697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9230390"/>
      </c:catAx>
      <c:valAx>
        <c:axId val="8923039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6356973"/>
      </c:valAx>
    </c:plotArea>
    <c:plotVisOnly val="1"/>
  </c:chart>
</c:chartSpace>
</file>

<file path=xl/charts/chart5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Dec!$D$8:$D$9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Dec!$C$10:$C$17</c:f>
            </c:strRef>
          </c:cat>
          <c:val>
            <c:numRef>
              <c:f>Dec!$D$10:$D$17</c:f>
              <c:numCache/>
            </c:numRef>
          </c:val>
        </c:ser>
        <c:axId val="554311237"/>
        <c:axId val="45131840"/>
      </c:areaChart>
      <c:catAx>
        <c:axId val="55431123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45131840"/>
      </c:catAx>
      <c:valAx>
        <c:axId val="45131840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554311237"/>
      </c:valAx>
    </c:plotArea>
    <c:plotVisOnly val="1"/>
  </c:chart>
</c:chartSpace>
</file>

<file path=xl/charts/chart5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tx>
            <c:strRef>
              <c:f>Dec!$H$8:$H$9</c:f>
            </c:strRef>
          </c:tx>
          <c:dPt>
            <c:idx val="0"/>
            <c:spPr>
              <a:solidFill>
                <a:srgbClr val="8E6DBC"/>
              </a:solidFill>
            </c:spPr>
          </c:dPt>
          <c:dPt>
            <c:idx val="1"/>
            <c:spPr>
              <a:solidFill>
                <a:srgbClr val="A78BCB"/>
              </a:solidFill>
            </c:spPr>
          </c:dPt>
          <c:dPt>
            <c:idx val="2"/>
            <c:spPr>
              <a:solidFill>
                <a:srgbClr val="B39AD3"/>
              </a:solidFill>
            </c:spPr>
          </c:dPt>
          <c:dPt>
            <c:idx val="3"/>
            <c:spPr>
              <a:solidFill>
                <a:srgbClr val="BFAADA"/>
              </a:solidFill>
            </c:spPr>
          </c:dPt>
          <c:dPt>
            <c:idx val="4"/>
            <c:spPr>
              <a:solidFill>
                <a:srgbClr val="E4D7F1"/>
              </a:solidFill>
            </c:spPr>
          </c:dPt>
          <c:dPt>
            <c:idx val="5"/>
            <c:spPr>
              <a:solidFill>
                <a:srgbClr val="EFEAF4"/>
              </a:solidFill>
            </c:spPr>
          </c:dPt>
          <c:dPt>
            <c:idx val="6"/>
            <c:spPr>
              <a:solidFill>
                <a:srgbClr val="D8D2DF"/>
              </a:solidFill>
            </c:spPr>
          </c:dPt>
          <c:dPt>
            <c:idx val="7"/>
            <c:spPr>
              <a:solidFill>
                <a:srgbClr val="E1DDE6"/>
              </a:solidFill>
            </c:spPr>
          </c:dPt>
          <c:dPt>
            <c:idx val="8"/>
          </c:dPt>
          <c:dPt>
            <c:idx val="9"/>
          </c:dPt>
          <c:dPt>
            <c:idx val="10"/>
          </c:dPt>
          <c:dPt>
            <c:idx val="11"/>
          </c:dPt>
          <c:dPt>
            <c:idx val="12"/>
          </c:dPt>
          <c:dPt>
            <c:idx val="13"/>
          </c:dPt>
          <c:dPt>
            <c:idx val="14"/>
          </c:dPt>
          <c:dPt>
            <c:idx val="15"/>
          </c:dPt>
          <c:dPt>
            <c:idx val="16"/>
          </c:dPt>
          <c:dPt>
            <c:idx val="17"/>
          </c:dPt>
          <c:dPt>
            <c:idx val="18"/>
          </c:dPt>
          <c:dPt>
            <c:idx val="19"/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Dec!$F$10:$F$29</c:f>
            </c:strRef>
          </c:cat>
          <c:val>
            <c:numRef>
              <c:f>Dec!$H$10:$H$29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450918079096045"/>
          <c:y val="0.1321917808219178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tx>
            <c:strRef>
              <c:f>'Chart Data for Each Month'!$W$21:$W$22</c:f>
            </c:strRef>
          </c:tx>
          <c:dPt>
            <c:idx val="0"/>
            <c:spPr>
              <a:solidFill>
                <a:srgbClr val="B39AD3"/>
              </a:solidFill>
            </c:spPr>
          </c:dPt>
          <c:dPt>
            <c:idx val="1"/>
            <c:spPr>
              <a:solidFill>
                <a:srgbClr val="8E6DBC"/>
              </a:solidFill>
            </c:spPr>
          </c:dPt>
          <c:dPt>
            <c:idx val="2"/>
            <c:spPr>
              <a:solidFill>
                <a:srgbClr val="CBB7E2"/>
              </a:solidFill>
            </c:spPr>
          </c:dPt>
          <c:dPt>
            <c:idx val="3"/>
            <c:spPr>
              <a:solidFill>
                <a:srgbClr val="EFEAF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'Chart Data for Each Month'!$V$23:$V$26</c:f>
            </c:strRef>
          </c:cat>
          <c:val>
            <c:numRef>
              <c:f>'Chart Data for Each Month'!$W$23:$W$26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1" sz="12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5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'Chart Data for Each Month'!$W$15:$W$16</c:f>
            </c:strRef>
          </c:tx>
          <c:spPr>
            <a:solidFill>
              <a:srgbClr val="A78BCB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Month'!$V$17:$V$20</c:f>
            </c:strRef>
          </c:cat>
          <c:val>
            <c:numRef>
              <c:f>'Chart Data for Each Month'!$W$17:$W$20</c:f>
              <c:numCache/>
            </c:numRef>
          </c:val>
        </c:ser>
        <c:ser>
          <c:idx val="1"/>
          <c:order val="1"/>
          <c:tx>
            <c:strRef>
              <c:f>'Chart Data for Each Month'!$X$15:$X$16</c:f>
            </c:strRef>
          </c:tx>
          <c:spPr>
            <a:solidFill>
              <a:srgbClr val="EFEAF4"/>
            </a:solidFill>
            <a:ln cmpd="sng">
              <a:solidFill>
                <a:srgbClr val="000000"/>
              </a:solidFill>
            </a:ln>
          </c:spPr>
          <c:cat>
            <c:strRef>
              <c:f>'Chart Data for Each Month'!$V$17:$V$20</c:f>
            </c:strRef>
          </c:cat>
          <c:val>
            <c:numRef>
              <c:f>'Chart Data for Each Month'!$X$17:$X$20</c:f>
              <c:numCache/>
            </c:numRef>
          </c:val>
        </c:ser>
        <c:axId val="76488629"/>
        <c:axId val="106799557"/>
      </c:barChart>
      <c:catAx>
        <c:axId val="76488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6799557"/>
      </c:catAx>
      <c:valAx>
        <c:axId val="106799557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76488629"/>
      </c:valAx>
    </c:plotArea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Savings Trend by Month</a:t>
            </a:r>
          </a:p>
        </c:rich>
      </c:tx>
      <c:overlay val="0"/>
    </c:title>
    <c:plotArea>
      <c:layout>
        <c:manualLayout>
          <c:xMode val="edge"/>
          <c:yMode val="edge"/>
          <c:x val="0.10833333333333334"/>
          <c:y val="0.190062838395066"/>
          <c:w val="0.8607500000000001"/>
          <c:h val="0.710879912331027"/>
        </c:manualLayout>
      </c:layout>
      <c:areaChart>
        <c:ser>
          <c:idx val="0"/>
          <c:order val="0"/>
          <c:tx>
            <c:strRef>
              <c:f>'Annual Totals'!$B$5</c:f>
            </c:strRef>
          </c:tx>
          <c:spPr>
            <a:solidFill>
              <a:srgbClr val="E4D7F1">
                <a:alpha val="50000"/>
              </a:srgbClr>
            </a:solidFill>
            <a:ln cmpd="sng">
              <a:solidFill>
                <a:srgbClr val="E4D7F1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Totals'!$C$5:$N$5</c:f>
              <c:numCache/>
            </c:numRef>
          </c:val>
        </c:ser>
        <c:axId val="224919212"/>
        <c:axId val="1899251225"/>
      </c:areaChart>
      <c:catAx>
        <c:axId val="2249192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9251225"/>
      </c:catAx>
      <c:valAx>
        <c:axId val="18992512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2491921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231942"/>
                </a:solidFill>
                <a:latin typeface="+mn-lt"/>
              </a:defRPr>
            </a:pPr>
            <a:r>
              <a:rPr b="1">
                <a:solidFill>
                  <a:srgbClr val="231942"/>
                </a:solidFill>
                <a:latin typeface="+mn-lt"/>
              </a:rPr>
              <a:t>End Month Balances Trend by Month</a:t>
            </a:r>
          </a:p>
        </c:rich>
      </c:tx>
      <c:layout>
        <c:manualLayout>
          <c:xMode val="edge"/>
          <c:yMode val="edge"/>
          <c:x val="0.030256410256410255"/>
          <c:y val="0.049999999999999996"/>
        </c:manualLayout>
      </c:layout>
      <c:overlay val="0"/>
    </c:title>
    <c:plotArea>
      <c:layout>
        <c:manualLayout>
          <c:xMode val="edge"/>
          <c:yMode val="edge"/>
          <c:x val="0.10833333333333334"/>
          <c:y val="0.190062838395066"/>
          <c:w val="0.8607500000000001"/>
          <c:h val="0.710879912331027"/>
        </c:manualLayout>
      </c:layout>
      <c:areaChart>
        <c:ser>
          <c:idx val="0"/>
          <c:order val="0"/>
          <c:tx>
            <c:strRef>
              <c:f>'Annual Totals'!$B$9</c:f>
            </c:strRef>
          </c:tx>
          <c:spPr>
            <a:solidFill>
              <a:srgbClr val="E4D7F1">
                <a:alpha val="70000"/>
              </a:srgbClr>
            </a:solidFill>
            <a:ln cmpd="sng">
              <a:solidFill>
                <a:srgbClr val="E4D7F1">
                  <a:alpha val="100000"/>
                </a:srgbClr>
              </a:solidFill>
            </a:ln>
          </c:spPr>
          <c:cat>
            <c:strRef>
              <c:f>'Annual Totals'!$C$3:$N$3</c:f>
            </c:strRef>
          </c:cat>
          <c:val>
            <c:numRef>
              <c:f>'Annual Totals'!$C$9:$N$9</c:f>
              <c:numCache/>
            </c:numRef>
          </c:val>
        </c:ser>
        <c:axId val="1310017806"/>
        <c:axId val="1763734733"/>
      </c:areaChart>
      <c:catAx>
        <c:axId val="13100178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763734733"/>
      </c:catAx>
      <c:valAx>
        <c:axId val="17637347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1001780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  <c:spPr>
    <a:solidFill>
      <a:srgbClr val="FFFFFF">
        <a:alpha val="0"/>
      </a:srgbClr>
    </a:solidFill>
  </c:spPr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+mn-lt"/>
              </a:defRPr>
            </a:pPr>
            <a:r>
              <a:rPr b="1">
                <a:solidFill>
                  <a:srgbClr val="000000"/>
                </a:solidFill>
                <a:latin typeface="+mn-lt"/>
              </a:rPr>
              <a:t>Spending Breakdowm</a:t>
            </a:r>
          </a:p>
        </c:rich>
      </c:tx>
      <c:layout>
        <c:manualLayout>
          <c:xMode val="edge"/>
          <c:yMode val="edge"/>
          <c:x val="0.014250000000000042"/>
          <c:y val="0.04730458221024259"/>
        </c:manualLayout>
      </c:layout>
      <c:overlay val="0"/>
    </c:title>
    <c:plotArea>
      <c:layout>
        <c:manualLayout>
          <c:xMode val="edge"/>
          <c:yMode val="edge"/>
          <c:x val="0.01425000000000004"/>
          <c:y val="0.17194871111435694"/>
          <c:w val="0.5959351851851851"/>
          <c:h val="0.8169798081513894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rgbClr val="675D85"/>
              </a:solidFill>
            </c:spPr>
          </c:dPt>
          <c:dPt>
            <c:idx val="1"/>
            <c:spPr>
              <a:solidFill>
                <a:srgbClr val="7D6994"/>
              </a:solidFill>
            </c:spPr>
          </c:dPt>
          <c:dPt>
            <c:idx val="2"/>
            <c:spPr>
              <a:solidFill>
                <a:srgbClr val="E4D7F1"/>
              </a:solidFill>
            </c:spPr>
          </c:dPt>
          <c:dPt>
            <c:idx val="3"/>
            <c:spPr>
              <a:solidFill>
                <a:srgbClr val="CBB7E2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>
                      <a:solidFill>
                        <a:srgbClr val="FFFFFF"/>
                      </a:solidFill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>
                      <a:solidFill>
                        <a:srgbClr val="FFFFFF"/>
                      </a:solidFill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txPr>
                <a:bodyPr/>
                <a:lstStyle/>
                <a:p>
                  <a:pPr lvl="0">
                    <a:defRPr>
                      <a:solidFill>
                        <a:srgbClr val="FFFFFF"/>
                      </a:solidFill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'Annual Totals'!$B$5:$B$8</c:f>
            </c:strRef>
          </c:cat>
          <c:val>
            <c:numRef>
              <c:f>'Annual Totals'!$N$5:$N$8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layout>
        <c:manualLayout>
          <c:xMode val="edge"/>
          <c:yMode val="edge"/>
          <c:x val="0.677502025462963"/>
          <c:y val="0.2115349521013372"/>
        </c:manualLayout>
      </c:layout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0"/>
  </c:chart>
  <c:spPr>
    <a:solidFill>
      <a:srgbClr val="FFFFFF">
        <a:alpha val="0"/>
      </a:srgbClr>
    </a:solidFill>
  </c:spPr>
</c:chartSpace>
</file>

<file path=xl/charts/chart9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areaChart>
        <c:ser>
          <c:idx val="0"/>
          <c:order val="0"/>
          <c:tx>
            <c:strRef>
              <c:f>Jan!$D$8:$D$9</c:f>
            </c:strRef>
          </c:tx>
          <c:spPr>
            <a:solidFill>
              <a:srgbClr val="CBB7E2">
                <a:alpha val="30000"/>
              </a:srgbClr>
            </a:solidFill>
            <a:ln cmpd="sng" w="19050">
              <a:solidFill>
                <a:srgbClr val="CBB7E2">
                  <a:alpha val="100000"/>
                </a:srgbClr>
              </a:solidFill>
              <a:prstDash val="solid"/>
            </a:ln>
          </c:spPr>
          <c:cat>
            <c:strRef>
              <c:f>Jan!$C$10:$C$17</c:f>
            </c:strRef>
          </c:cat>
          <c:val>
            <c:numRef>
              <c:f>Jan!$D$10:$D$17</c:f>
              <c:numCache/>
            </c:numRef>
          </c:val>
        </c:ser>
        <c:axId val="898808896"/>
        <c:axId val="1532286582"/>
      </c:areaChart>
      <c:catAx>
        <c:axId val="89880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 rot="0"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1532286582"/>
      </c:catAx>
      <c:valAx>
        <c:axId val="1532286582"/>
        <c:scaling>
          <c:orientation val="minMax"/>
        </c:scaling>
        <c:delete val="0"/>
        <c:axPos val="l"/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&quot;$&quot;#,##0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sz="1000">
                <a:solidFill>
                  <a:srgbClr val="000000"/>
                </a:solidFill>
                <a:latin typeface="+mn-lt"/>
              </a:defRPr>
            </a:pPr>
          </a:p>
        </c:txPr>
        <c:crossAx val="898808896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chart" Target="../charts/chart37.xml"/><Relationship Id="rId2" Type="http://schemas.openxmlformats.org/officeDocument/2006/relationships/chart" Target="../charts/chart38.xml"/><Relationship Id="rId3" Type="http://schemas.openxmlformats.org/officeDocument/2006/relationships/chart" Target="../charts/chart39.xml"/><Relationship Id="rId4" Type="http://schemas.openxmlformats.org/officeDocument/2006/relationships/chart" Target="../charts/chart40.xml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chart" Target="../charts/chart41.xml"/><Relationship Id="rId2" Type="http://schemas.openxmlformats.org/officeDocument/2006/relationships/chart" Target="../charts/chart42.xml"/><Relationship Id="rId3" Type="http://schemas.openxmlformats.org/officeDocument/2006/relationships/chart" Target="../charts/chart43.xml"/><Relationship Id="rId4" Type="http://schemas.openxmlformats.org/officeDocument/2006/relationships/chart" Target="../charts/chart44.xml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chart" Target="../charts/chart45.xml"/><Relationship Id="rId2" Type="http://schemas.openxmlformats.org/officeDocument/2006/relationships/chart" Target="../charts/chart46.xml"/><Relationship Id="rId3" Type="http://schemas.openxmlformats.org/officeDocument/2006/relationships/chart" Target="../charts/chart47.xml"/><Relationship Id="rId4" Type="http://schemas.openxmlformats.org/officeDocument/2006/relationships/chart" Target="../charts/chart48.xml"/></Relationships>
</file>

<file path=xl/drawings/_rels/drawing13.xml.rels><?xml version="1.0" encoding="UTF-8" standalone="yes"?><Relationships xmlns="http://schemas.openxmlformats.org/package/2006/relationships"><Relationship Id="rId1" Type="http://schemas.openxmlformats.org/officeDocument/2006/relationships/chart" Target="../charts/chart49.xml"/><Relationship Id="rId2" Type="http://schemas.openxmlformats.org/officeDocument/2006/relationships/chart" Target="../charts/chart50.xml"/><Relationship Id="rId3" Type="http://schemas.openxmlformats.org/officeDocument/2006/relationships/chart" Target="../charts/chart51.xml"/><Relationship Id="rId4" Type="http://schemas.openxmlformats.org/officeDocument/2006/relationships/chart" Target="../charts/chart52.xml"/></Relationships>
</file>

<file path=xl/drawings/_rels/drawing14.xml.rels><?xml version="1.0" encoding="UTF-8" standalone="yes"?><Relationships xmlns="http://schemas.openxmlformats.org/package/2006/relationships"><Relationship Id="rId1" Type="http://schemas.openxmlformats.org/officeDocument/2006/relationships/chart" Target="../charts/chart53.xml"/><Relationship Id="rId2" Type="http://schemas.openxmlformats.org/officeDocument/2006/relationships/chart" Target="../charts/chart54.xml"/><Relationship Id="rId3" Type="http://schemas.openxmlformats.org/officeDocument/2006/relationships/chart" Target="../charts/chart55.xml"/><Relationship Id="rId4" Type="http://schemas.openxmlformats.org/officeDocument/2006/relationships/chart" Target="../charts/chart56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9.xml"/><Relationship Id="rId2" Type="http://schemas.openxmlformats.org/officeDocument/2006/relationships/chart" Target="../charts/chart10.xml"/><Relationship Id="rId3" Type="http://schemas.openxmlformats.org/officeDocument/2006/relationships/chart" Target="../charts/chart11.xml"/><Relationship Id="rId4" Type="http://schemas.openxmlformats.org/officeDocument/2006/relationships/chart" Target="../charts/chart12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13.xml"/><Relationship Id="rId2" Type="http://schemas.openxmlformats.org/officeDocument/2006/relationships/chart" Target="../charts/chart14.xml"/><Relationship Id="rId3" Type="http://schemas.openxmlformats.org/officeDocument/2006/relationships/chart" Target="../charts/chart15.xml"/><Relationship Id="rId4" Type="http://schemas.openxmlformats.org/officeDocument/2006/relationships/chart" Target="../charts/chart1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21.xml"/><Relationship Id="rId2" Type="http://schemas.openxmlformats.org/officeDocument/2006/relationships/chart" Target="../charts/chart22.xml"/><Relationship Id="rId3" Type="http://schemas.openxmlformats.org/officeDocument/2006/relationships/chart" Target="../charts/chart23.xml"/><Relationship Id="rId4" Type="http://schemas.openxmlformats.org/officeDocument/2006/relationships/chart" Target="../charts/chart24.xml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Relationship Id="rId3" Type="http://schemas.openxmlformats.org/officeDocument/2006/relationships/chart" Target="../charts/chart27.xml"/><Relationship Id="rId4" Type="http://schemas.openxmlformats.org/officeDocument/2006/relationships/chart" Target="../charts/chart28.xml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chart" Target="../charts/chart29.xml"/><Relationship Id="rId2" Type="http://schemas.openxmlformats.org/officeDocument/2006/relationships/chart" Target="../charts/chart30.xml"/><Relationship Id="rId3" Type="http://schemas.openxmlformats.org/officeDocument/2006/relationships/chart" Target="../charts/chart31.xml"/><Relationship Id="rId4" Type="http://schemas.openxmlformats.org/officeDocument/2006/relationships/chart" Target="../charts/chart32.xml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chart" Target="../charts/chart33.xml"/><Relationship Id="rId2" Type="http://schemas.openxmlformats.org/officeDocument/2006/relationships/chart" Target="../charts/chart34.xml"/><Relationship Id="rId3" Type="http://schemas.openxmlformats.org/officeDocument/2006/relationships/chart" Target="../charts/chart35.xml"/><Relationship Id="rId4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</xdr:colOff>
      <xdr:row>2</xdr:row>
      <xdr:rowOff>28575</xdr:rowOff>
    </xdr:from>
    <xdr:ext cx="5229225" cy="3524250"/>
    <xdr:graphicFrame>
      <xdr:nvGraphicFramePr>
        <xdr:cNvPr id="1" name="Chart 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5229225</xdr:colOff>
      <xdr:row>1</xdr:row>
      <xdr:rowOff>752475</xdr:rowOff>
    </xdr:from>
    <xdr:ext cx="5572125" cy="3562350"/>
    <xdr:graphicFrame>
      <xdr:nvGraphicFramePr>
        <xdr:cNvPr id="2" name="Chart 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323850</xdr:colOff>
      <xdr:row>2</xdr:row>
      <xdr:rowOff>3552825</xdr:rowOff>
    </xdr:from>
    <xdr:ext cx="5276850" cy="3562350"/>
    <xdr:graphicFrame>
      <xdr:nvGraphicFramePr>
        <xdr:cNvPr id="3" name="Chart 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2</xdr:col>
      <xdr:colOff>5553075</xdr:colOff>
      <xdr:row>2</xdr:row>
      <xdr:rowOff>3552825</xdr:rowOff>
    </xdr:from>
    <xdr:ext cx="5276850" cy="3562350"/>
    <xdr:graphicFrame>
      <xdr:nvGraphicFramePr>
        <xdr:cNvPr id="4" name="Chart 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  <xdr:oneCellAnchor>
    <xdr:from>
      <xdr:col>0</xdr:col>
      <xdr:colOff>323850</xdr:colOff>
      <xdr:row>3</xdr:row>
      <xdr:rowOff>3552825</xdr:rowOff>
    </xdr:from>
    <xdr:ext cx="5276850" cy="3562350"/>
    <xdr:graphicFrame>
      <xdr:nvGraphicFramePr>
        <xdr:cNvPr id="5" name="Chart 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  <xdr:oneCellAnchor>
    <xdr:from>
      <xdr:col>2</xdr:col>
      <xdr:colOff>5553075</xdr:colOff>
      <xdr:row>1</xdr:row>
      <xdr:rowOff>742950</xdr:rowOff>
    </xdr:from>
    <xdr:ext cx="5276850" cy="3562350"/>
    <xdr:graphicFrame>
      <xdr:nvGraphicFramePr>
        <xdr:cNvPr id="6" name="Chart 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6"/>
        </a:graphicData>
      </a:graphic>
    </xdr:graphicFrame>
    <xdr:clientData fLocksWithSheet="0"/>
  </xdr:oneCellAnchor>
  <xdr:oneCellAnchor>
    <xdr:from>
      <xdr:col>1</xdr:col>
      <xdr:colOff>5229225</xdr:colOff>
      <xdr:row>3</xdr:row>
      <xdr:rowOff>3552825</xdr:rowOff>
    </xdr:from>
    <xdr:ext cx="5572125" cy="3562350"/>
    <xdr:graphicFrame>
      <xdr:nvGraphicFramePr>
        <xdr:cNvPr id="7" name="Chart 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7"/>
        </a:graphicData>
      </a:graphic>
    </xdr:graphicFrame>
    <xdr:clientData fLocksWithSheet="0"/>
  </xdr:oneCellAnchor>
  <xdr:oneCellAnchor>
    <xdr:from>
      <xdr:col>2</xdr:col>
      <xdr:colOff>5553075</xdr:colOff>
      <xdr:row>3</xdr:row>
      <xdr:rowOff>3552825</xdr:rowOff>
    </xdr:from>
    <xdr:ext cx="5600700" cy="3533775"/>
    <xdr:graphicFrame>
      <xdr:nvGraphicFramePr>
        <xdr:cNvPr id="8" name="Chart 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8"/>
        </a:graphicData>
      </a:graphic>
    </xdr:graphicFrame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37" name="Chart 3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38" name="Chart 3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39" name="Chart 3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40" name="Chart 4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41" name="Chart 4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42" name="Chart 4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43" name="Chart 4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44" name="Chart 4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45" name="Chart 4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46" name="Chart 4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47" name="Chart 4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48" name="Chart 4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49" name="Chart 4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50" name="Chart 5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51" name="Chart 5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52" name="Chart 5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53" name="Chart 5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54" name="Chart 5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55" name="Chart 5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56" name="Chart 5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9" name="Chart 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10" name="Chart 1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11" name="Chart 1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12" name="Chart 1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13" name="Chart 1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14" name="Chart 1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15" name="Chart 1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16" name="Chart 1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17" name="Chart 1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18" name="Chart 1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19" name="Chart 1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20" name="Chart 2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21" name="Chart 2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22" name="Chart 2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23" name="Chart 2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24" name="Chart 2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25" name="Chart 2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26" name="Chart 2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27" name="Chart 27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28" name="Chart 28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29" name="Chart 29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30" name="Chart 30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31" name="Chart 31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32" name="Chart 32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5</xdr:row>
      <xdr:rowOff>0</xdr:rowOff>
    </xdr:from>
    <xdr:ext cx="3286125" cy="2085975"/>
    <xdr:graphicFrame>
      <xdr:nvGraphicFramePr>
        <xdr:cNvPr id="33" name="Chart 33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0</xdr:colOff>
      <xdr:row>5</xdr:row>
      <xdr:rowOff>0</xdr:rowOff>
    </xdr:from>
    <xdr:ext cx="3324225" cy="2085975"/>
    <xdr:graphicFrame>
      <xdr:nvGraphicFramePr>
        <xdr:cNvPr id="34" name="Chart 34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13</xdr:col>
      <xdr:colOff>19050</xdr:colOff>
      <xdr:row>5</xdr:row>
      <xdr:rowOff>0</xdr:rowOff>
    </xdr:from>
    <xdr:ext cx="3286125" cy="2085975"/>
    <xdr:graphicFrame>
      <xdr:nvGraphicFramePr>
        <xdr:cNvPr id="35" name="Chart 35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0</xdr:rowOff>
    </xdr:from>
    <xdr:ext cx="3324225" cy="2085975"/>
    <xdr:graphicFrame>
      <xdr:nvGraphicFramePr>
        <xdr:cNvPr id="36" name="Chart 36" title="Диаграмма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4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5"/>
    <col customWidth="1" min="2" max="2" width="68.88"/>
    <col customWidth="1" min="3" max="3" width="73.25"/>
    <col customWidth="1" min="4" max="4" width="68.88"/>
    <col customWidth="1" min="5" max="5" width="4.5"/>
  </cols>
  <sheetData>
    <row r="1" ht="26.25" customHeight="1">
      <c r="A1" s="1"/>
      <c r="B1" s="2"/>
      <c r="C1" s="2"/>
      <c r="D1" s="2"/>
      <c r="E1" s="1"/>
    </row>
    <row r="2" ht="60.0" customHeight="1">
      <c r="A2" s="3"/>
      <c r="B2" s="4" t="s">
        <v>0</v>
      </c>
      <c r="C2" s="5"/>
      <c r="D2" s="5"/>
      <c r="E2" s="3"/>
    </row>
    <row r="3" ht="281.25" customHeight="1">
      <c r="A3" s="2"/>
      <c r="E3" s="2"/>
    </row>
    <row r="4" ht="281.25" customHeight="1">
      <c r="A4" s="2"/>
      <c r="E4" s="2"/>
    </row>
    <row r="5" ht="281.25" customHeight="1">
      <c r="A5" s="2"/>
      <c r="E5" s="2"/>
    </row>
    <row r="6" ht="26.25" customHeight="1">
      <c r="A6" s="1"/>
      <c r="B6" s="2"/>
      <c r="C6" s="2"/>
      <c r="D6" s="2"/>
      <c r="E6" s="1"/>
    </row>
  </sheetData>
  <mergeCells count="1">
    <mergeCell ref="B2:D2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77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2940</v>
      </c>
      <c r="G3" s="26"/>
      <c r="H3" s="27"/>
      <c r="I3" s="2"/>
      <c r="J3" s="28">
        <f>D30+H30+L30+P30</f>
        <v>7160</v>
      </c>
      <c r="K3" s="26"/>
      <c r="L3" s="27"/>
      <c r="M3" s="2"/>
      <c r="N3" s="28">
        <f>D18-C30-G30-K30-O30</f>
        <v>4050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45871.0</v>
      </c>
      <c r="D10" s="36">
        <v>2500.0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45877.0</v>
      </c>
      <c r="D11" s="36">
        <v>2300.0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400.0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45884.0</v>
      </c>
      <c r="D12" s="36">
        <v>900.0</v>
      </c>
      <c r="E12" s="2"/>
      <c r="F12" s="34" t="s">
        <v>36</v>
      </c>
      <c r="G12" s="37">
        <v>160.0</v>
      </c>
      <c r="H12" s="36">
        <v>325.0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200.0</v>
      </c>
      <c r="P12" s="36">
        <v>400.0</v>
      </c>
      <c r="Q12" s="2"/>
    </row>
    <row r="13" ht="22.5" customHeight="1">
      <c r="A13" s="2"/>
      <c r="B13" s="34" t="s">
        <v>24</v>
      </c>
      <c r="C13" s="35">
        <v>45892.0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45893.0</v>
      </c>
      <c r="D14" s="36">
        <v>2300.0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45898.0</v>
      </c>
      <c r="D15" s="36">
        <v>300.0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500.0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10100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200.0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550.0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1835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1410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2215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1700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78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3175</v>
      </c>
      <c r="G3" s="26"/>
      <c r="H3" s="27"/>
      <c r="I3" s="2"/>
      <c r="J3" s="28">
        <f>D30+H30+L30+P30</f>
        <v>6275</v>
      </c>
      <c r="K3" s="26"/>
      <c r="L3" s="27"/>
      <c r="M3" s="2"/>
      <c r="N3" s="28">
        <f>D18-C30-G30-K30-O30</f>
        <v>3050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45902.0</v>
      </c>
      <c r="D10" s="36">
        <v>2500.0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45904.0</v>
      </c>
      <c r="D11" s="36">
        <v>2300.0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45918.0</v>
      </c>
      <c r="D12" s="36">
        <v>500.0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550.0</v>
      </c>
      <c r="P12" s="36">
        <v>200.0</v>
      </c>
      <c r="Q12" s="2"/>
    </row>
    <row r="13" ht="22.5" customHeight="1">
      <c r="A13" s="2"/>
      <c r="B13" s="34" t="s">
        <v>24</v>
      </c>
      <c r="C13" s="35">
        <v>45919.0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45926.0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45929.0</v>
      </c>
      <c r="D15" s="36">
        <v>300.0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9450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1785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870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2120</v>
      </c>
      <c r="M30" s="2"/>
      <c r="N30" s="32" t="s">
        <v>70</v>
      </c>
      <c r="O30" s="40">
        <f t="shared" ref="O30:P30" si="4">SUM(O10:O29)</f>
        <v>1850</v>
      </c>
      <c r="P30" s="40">
        <f t="shared" si="4"/>
        <v>1500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79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2625</v>
      </c>
      <c r="G3" s="26"/>
      <c r="H3" s="27"/>
      <c r="I3" s="2"/>
      <c r="J3" s="28">
        <f>D30+H30+L30+P30</f>
        <v>6275</v>
      </c>
      <c r="K3" s="26"/>
      <c r="L3" s="27"/>
      <c r="M3" s="2"/>
      <c r="N3" s="28">
        <f>D18-C30-G30-K30-O30</f>
        <v>2550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45932.0</v>
      </c>
      <c r="D10" s="36">
        <v>2100.0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45941.0</v>
      </c>
      <c r="D11" s="36">
        <v>2100.0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45947.0</v>
      </c>
      <c r="D12" s="36">
        <v>700.0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500.0</v>
      </c>
      <c r="P12" s="36">
        <v>200.0</v>
      </c>
      <c r="Q12" s="2"/>
    </row>
    <row r="13" ht="22.5" customHeight="1">
      <c r="A13" s="2"/>
      <c r="B13" s="34" t="s">
        <v>24</v>
      </c>
      <c r="C13" s="35">
        <v>45948.0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45954.0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45961.0</v>
      </c>
      <c r="D15" s="36">
        <v>150.0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8900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1785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870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2120</v>
      </c>
      <c r="M30" s="2"/>
      <c r="N30" s="32" t="s">
        <v>70</v>
      </c>
      <c r="O30" s="40">
        <f t="shared" ref="O30:P30" si="4">SUM(O10:O29)</f>
        <v>1800</v>
      </c>
      <c r="P30" s="40">
        <f t="shared" si="4"/>
        <v>1500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80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2705</v>
      </c>
      <c r="G3" s="26"/>
      <c r="H3" s="27"/>
      <c r="I3" s="2"/>
      <c r="J3" s="28">
        <f>D30+H30+L30+P30</f>
        <v>6395</v>
      </c>
      <c r="K3" s="26"/>
      <c r="L3" s="27"/>
      <c r="M3" s="2"/>
      <c r="N3" s="28">
        <f>D18-C30-G30-K30-O30</f>
        <v>3050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45963.0</v>
      </c>
      <c r="D10" s="36">
        <v>1750.0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950.0</v>
      </c>
      <c r="Q10" s="2"/>
    </row>
    <row r="11" ht="22.5" customHeight="1">
      <c r="A11" s="2"/>
      <c r="B11" s="34" t="s">
        <v>22</v>
      </c>
      <c r="C11" s="35">
        <v>45969.0</v>
      </c>
      <c r="D11" s="36">
        <v>2300.0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45975.0</v>
      </c>
      <c r="D12" s="36">
        <v>700.0</v>
      </c>
      <c r="E12" s="2"/>
      <c r="F12" s="34" t="s">
        <v>36</v>
      </c>
      <c r="G12" s="37">
        <v>160.0</v>
      </c>
      <c r="H12" s="36">
        <v>200.0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200.0</v>
      </c>
      <c r="P12" s="36">
        <v>200.0</v>
      </c>
      <c r="Q12" s="2"/>
    </row>
    <row r="13" ht="22.5" customHeight="1">
      <c r="A13" s="2"/>
      <c r="B13" s="34" t="s">
        <v>24</v>
      </c>
      <c r="C13" s="35">
        <v>45983.0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45990.0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45991.0</v>
      </c>
      <c r="D15" s="36">
        <v>500.0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100.0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9100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1785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920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2140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1550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81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2680</v>
      </c>
      <c r="G3" s="26"/>
      <c r="H3" s="27"/>
      <c r="I3" s="2"/>
      <c r="J3" s="28">
        <f>D30+H30+L30+P30</f>
        <v>6720</v>
      </c>
      <c r="K3" s="26"/>
      <c r="L3" s="27"/>
      <c r="M3" s="2"/>
      <c r="N3" s="28">
        <f>D18-C30-G30-K30-O30</f>
        <v>3350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45993.0</v>
      </c>
      <c r="D10" s="36">
        <v>2500.0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45997.0</v>
      </c>
      <c r="D11" s="36">
        <v>2050.0</v>
      </c>
      <c r="E11" s="2"/>
      <c r="F11" s="34" t="s">
        <v>35</v>
      </c>
      <c r="G11" s="37">
        <v>90.0</v>
      </c>
      <c r="H11" s="36">
        <v>80.0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46004.0</v>
      </c>
      <c r="D12" s="36">
        <v>700.0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155.0</v>
      </c>
      <c r="M12" s="2"/>
      <c r="N12" s="34" t="s">
        <v>58</v>
      </c>
      <c r="O12" s="37">
        <v>200.0</v>
      </c>
      <c r="P12" s="36">
        <v>550.0</v>
      </c>
      <c r="Q12" s="2"/>
    </row>
    <row r="13" ht="22.5" customHeight="1">
      <c r="A13" s="2"/>
      <c r="B13" s="34" t="s">
        <v>24</v>
      </c>
      <c r="C13" s="35">
        <v>46011.0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46018.0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46022.0</v>
      </c>
      <c r="D15" s="36">
        <v>300.0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350.0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9400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200.0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1775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850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2245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1850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5" max="5" width="2.63"/>
    <col customWidth="1" min="9" max="9" width="2.63"/>
    <col customWidth="1" min="13" max="13" width="2.63"/>
    <col customWidth="1" min="17" max="17" width="2.63"/>
    <col customWidth="1" min="21" max="21" width="2.63"/>
    <col customWidth="1" min="25" max="25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Y1" s="1"/>
    </row>
    <row r="2" ht="22.5" customHeight="1">
      <c r="A2" s="42"/>
      <c r="B2" s="43" t="s">
        <v>82</v>
      </c>
      <c r="C2" s="44"/>
      <c r="D2" s="45"/>
      <c r="E2" s="46"/>
      <c r="F2" s="47" t="s">
        <v>83</v>
      </c>
      <c r="G2" s="44"/>
      <c r="H2" s="45"/>
      <c r="I2" s="46"/>
      <c r="J2" s="43" t="s">
        <v>84</v>
      </c>
      <c r="K2" s="44"/>
      <c r="L2" s="45"/>
      <c r="M2" s="46"/>
      <c r="N2" s="48" t="s">
        <v>85</v>
      </c>
      <c r="O2" s="49"/>
      <c r="P2" s="50"/>
      <c r="Q2" s="46"/>
      <c r="R2" s="43" t="s">
        <v>86</v>
      </c>
      <c r="S2" s="44"/>
      <c r="T2" s="45"/>
      <c r="U2" s="46"/>
      <c r="V2" s="47" t="s">
        <v>87</v>
      </c>
      <c r="W2" s="44"/>
      <c r="X2" s="45"/>
      <c r="Y2" s="42"/>
    </row>
    <row r="3" ht="22.5" customHeight="1">
      <c r="A3" s="51"/>
      <c r="B3" s="52" t="s">
        <v>20</v>
      </c>
      <c r="C3" s="33" t="s">
        <v>68</v>
      </c>
      <c r="D3" s="53" t="s">
        <v>69</v>
      </c>
      <c r="F3" s="52" t="s">
        <v>20</v>
      </c>
      <c r="G3" s="33" t="s">
        <v>68</v>
      </c>
      <c r="H3" s="53" t="s">
        <v>69</v>
      </c>
      <c r="J3" s="52" t="s">
        <v>20</v>
      </c>
      <c r="K3" s="33" t="s">
        <v>68</v>
      </c>
      <c r="L3" s="53" t="s">
        <v>69</v>
      </c>
      <c r="N3" s="54" t="s">
        <v>20</v>
      </c>
      <c r="O3" s="55" t="s">
        <v>68</v>
      </c>
      <c r="P3" s="56" t="s">
        <v>69</v>
      </c>
      <c r="R3" s="52" t="s">
        <v>20</v>
      </c>
      <c r="S3" s="33" t="s">
        <v>68</v>
      </c>
      <c r="T3" s="53" t="s">
        <v>69</v>
      </c>
      <c r="V3" s="52" t="s">
        <v>20</v>
      </c>
      <c r="W3" s="33" t="s">
        <v>68</v>
      </c>
      <c r="X3" s="53" t="s">
        <v>69</v>
      </c>
      <c r="Y3" s="51"/>
    </row>
    <row r="4" ht="22.5" customHeight="1">
      <c r="A4" s="57"/>
      <c r="B4" s="58" t="s">
        <v>15</v>
      </c>
      <c r="C4" s="37">
        <f>Jan!C30</f>
        <v>1550</v>
      </c>
      <c r="D4" s="59">
        <f>Jan!D30</f>
        <v>1550</v>
      </c>
      <c r="F4" s="58" t="s">
        <v>15</v>
      </c>
      <c r="G4" s="37">
        <f>Feb!C30</f>
        <v>1550</v>
      </c>
      <c r="H4" s="59">
        <f>Feb!D30</f>
        <v>1785</v>
      </c>
      <c r="J4" s="58" t="s">
        <v>15</v>
      </c>
      <c r="K4" s="37">
        <f>Mar!C30</f>
        <v>1550</v>
      </c>
      <c r="L4" s="59">
        <f>Mar!D30</f>
        <v>1710</v>
      </c>
      <c r="N4" s="60" t="s">
        <v>15</v>
      </c>
      <c r="O4" s="61">
        <f>Apr!$C30</f>
        <v>1550</v>
      </c>
      <c r="P4" s="59">
        <f>Apr!$D30</f>
        <v>1550</v>
      </c>
      <c r="R4" s="58" t="s">
        <v>15</v>
      </c>
      <c r="S4" s="61">
        <f>May!$C30</f>
        <v>1550</v>
      </c>
      <c r="T4" s="59">
        <f>May!$D30</f>
        <v>2035</v>
      </c>
      <c r="V4" s="58" t="s">
        <v>15</v>
      </c>
      <c r="W4" s="61">
        <f>Jun!$C30</f>
        <v>1550</v>
      </c>
      <c r="X4" s="59">
        <f>Jun!$D30</f>
        <v>1975</v>
      </c>
      <c r="Y4" s="57"/>
    </row>
    <row r="5" ht="22.5" customHeight="1">
      <c r="A5" s="57"/>
      <c r="B5" s="58" t="s">
        <v>16</v>
      </c>
      <c r="C5" s="37">
        <f>Jan!G30</f>
        <v>830</v>
      </c>
      <c r="D5" s="62">
        <f>Jan!H30</f>
        <v>785</v>
      </c>
      <c r="F5" s="58" t="s">
        <v>16</v>
      </c>
      <c r="G5" s="37">
        <f>Feb!G30</f>
        <v>830</v>
      </c>
      <c r="H5" s="62">
        <f>Feb!H30</f>
        <v>870</v>
      </c>
      <c r="J5" s="58" t="s">
        <v>16</v>
      </c>
      <c r="K5" s="37">
        <f>Mar!G30</f>
        <v>830</v>
      </c>
      <c r="L5" s="62">
        <f>Mar!H30</f>
        <v>1000</v>
      </c>
      <c r="N5" s="58" t="s">
        <v>16</v>
      </c>
      <c r="O5" s="37">
        <f>Apr!$G30</f>
        <v>830</v>
      </c>
      <c r="P5" s="62">
        <f>Apr!$H30</f>
        <v>850</v>
      </c>
      <c r="R5" s="58" t="s">
        <v>16</v>
      </c>
      <c r="S5" s="37">
        <f>May!$G30</f>
        <v>830</v>
      </c>
      <c r="T5" s="62">
        <f>May!$H30</f>
        <v>935</v>
      </c>
      <c r="V5" s="58" t="s">
        <v>16</v>
      </c>
      <c r="W5" s="37">
        <f>Jun!$G30</f>
        <v>830</v>
      </c>
      <c r="X5" s="62">
        <f>Jun!$H30</f>
        <v>920</v>
      </c>
      <c r="Y5" s="57"/>
    </row>
    <row r="6" ht="22.5" customHeight="1">
      <c r="A6" s="57"/>
      <c r="B6" s="58" t="s">
        <v>17</v>
      </c>
      <c r="C6" s="63">
        <f>Jan!K30</f>
        <v>2170</v>
      </c>
      <c r="D6" s="62">
        <f>Jan!L30</f>
        <v>1915</v>
      </c>
      <c r="F6" s="58" t="s">
        <v>17</v>
      </c>
      <c r="G6" s="63">
        <f>Feb!K30</f>
        <v>2170</v>
      </c>
      <c r="H6" s="62">
        <f>Feb!L30</f>
        <v>2120</v>
      </c>
      <c r="J6" s="58" t="s">
        <v>17</v>
      </c>
      <c r="K6" s="63">
        <f>Mar!K30</f>
        <v>2170</v>
      </c>
      <c r="L6" s="62">
        <f>Mar!L30</f>
        <v>2500</v>
      </c>
      <c r="N6" s="58" t="s">
        <v>17</v>
      </c>
      <c r="O6" s="63">
        <f>Apr!$K30</f>
        <v>2170</v>
      </c>
      <c r="P6" s="62">
        <f>Apr!$L30</f>
        <v>2120</v>
      </c>
      <c r="R6" s="58" t="s">
        <v>17</v>
      </c>
      <c r="S6" s="63">
        <f>May!$K30</f>
        <v>2170</v>
      </c>
      <c r="T6" s="62">
        <f>May!$L30</f>
        <v>2180</v>
      </c>
      <c r="V6" s="58" t="s">
        <v>17</v>
      </c>
      <c r="W6" s="63">
        <f>Jun!$K30</f>
        <v>2170</v>
      </c>
      <c r="X6" s="62">
        <f>Jun!$L30</f>
        <v>2140</v>
      </c>
      <c r="Y6" s="57"/>
    </row>
    <row r="7" ht="22.5" customHeight="1">
      <c r="A7" s="57"/>
      <c r="B7" s="58" t="s">
        <v>65</v>
      </c>
      <c r="C7" s="64">
        <f>Jan!O30</f>
        <v>1500</v>
      </c>
      <c r="D7" s="65">
        <f>Jan!P30</f>
        <v>1500</v>
      </c>
      <c r="F7" s="58" t="s">
        <v>65</v>
      </c>
      <c r="G7" s="64">
        <f>Feb!O30</f>
        <v>1500</v>
      </c>
      <c r="H7" s="65">
        <f>Feb!P30</f>
        <v>1500</v>
      </c>
      <c r="J7" s="58" t="s">
        <v>65</v>
      </c>
      <c r="K7" s="64">
        <f>Mar!O30</f>
        <v>1500</v>
      </c>
      <c r="L7" s="65">
        <f>Mar!P30</f>
        <v>1675</v>
      </c>
      <c r="N7" s="66" t="s">
        <v>65</v>
      </c>
      <c r="O7" s="64">
        <f>Apr!$O30</f>
        <v>1500</v>
      </c>
      <c r="P7" s="65">
        <f>Apr!$P30</f>
        <v>1750</v>
      </c>
      <c r="R7" s="58" t="s">
        <v>65</v>
      </c>
      <c r="S7" s="64">
        <f>May!$O30</f>
        <v>1500</v>
      </c>
      <c r="T7" s="65">
        <f>May!$P30</f>
        <v>1450</v>
      </c>
      <c r="V7" s="58" t="s">
        <v>65</v>
      </c>
      <c r="W7" s="64">
        <f>Jun!$O30</f>
        <v>1500</v>
      </c>
      <c r="X7" s="65">
        <f>Jun!$P30</f>
        <v>1700</v>
      </c>
      <c r="Y7" s="57"/>
    </row>
    <row r="8" ht="22.5" customHeight="1">
      <c r="A8" s="57"/>
      <c r="B8" s="67" t="s">
        <v>88</v>
      </c>
      <c r="C8" s="23"/>
      <c r="D8" s="68"/>
      <c r="E8" s="69"/>
      <c r="F8" s="70" t="s">
        <v>89</v>
      </c>
      <c r="G8" s="23"/>
      <c r="H8" s="68"/>
      <c r="I8" s="69"/>
      <c r="J8" s="67" t="s">
        <v>90</v>
      </c>
      <c r="K8" s="23"/>
      <c r="L8" s="68"/>
      <c r="M8" s="69"/>
      <c r="N8" s="71" t="s">
        <v>91</v>
      </c>
      <c r="P8" s="72"/>
      <c r="Q8" s="69"/>
      <c r="R8" s="67" t="s">
        <v>92</v>
      </c>
      <c r="S8" s="23"/>
      <c r="T8" s="68"/>
      <c r="U8" s="69"/>
      <c r="V8" s="70" t="s">
        <v>93</v>
      </c>
      <c r="W8" s="23"/>
      <c r="X8" s="68"/>
      <c r="Y8" s="57"/>
    </row>
    <row r="9" ht="22.5" customHeight="1">
      <c r="A9" s="57"/>
      <c r="B9" s="52" t="s">
        <v>20</v>
      </c>
      <c r="C9" s="22" t="s">
        <v>67</v>
      </c>
      <c r="D9" s="68"/>
      <c r="F9" s="52" t="s">
        <v>20</v>
      </c>
      <c r="G9" s="22" t="s">
        <v>67</v>
      </c>
      <c r="H9" s="68"/>
      <c r="J9" s="52" t="s">
        <v>20</v>
      </c>
      <c r="K9" s="22" t="s">
        <v>67</v>
      </c>
      <c r="L9" s="68"/>
      <c r="N9" s="54" t="s">
        <v>20</v>
      </c>
      <c r="O9" s="55" t="s">
        <v>67</v>
      </c>
      <c r="P9" s="72"/>
      <c r="R9" s="52" t="s">
        <v>20</v>
      </c>
      <c r="S9" s="22" t="s">
        <v>67</v>
      </c>
      <c r="T9" s="68"/>
      <c r="V9" s="52" t="s">
        <v>20</v>
      </c>
      <c r="W9" s="22" t="s">
        <v>67</v>
      </c>
      <c r="X9" s="68"/>
      <c r="Y9" s="57"/>
    </row>
    <row r="10" ht="22.5" customHeight="1">
      <c r="A10" s="57"/>
      <c r="B10" s="58" t="s">
        <v>15</v>
      </c>
      <c r="C10" s="73">
        <f>Jan!D30</f>
        <v>1550</v>
      </c>
      <c r="D10" s="68"/>
      <c r="F10" s="58" t="s">
        <v>15</v>
      </c>
      <c r="G10" s="73">
        <f>Feb!D30</f>
        <v>1785</v>
      </c>
      <c r="H10" s="68"/>
      <c r="J10" s="58" t="s">
        <v>15</v>
      </c>
      <c r="K10" s="73">
        <f>Mar!D30</f>
        <v>1710</v>
      </c>
      <c r="L10" s="68"/>
      <c r="N10" s="58" t="s">
        <v>15</v>
      </c>
      <c r="O10" s="73">
        <f>Apr!D30</f>
        <v>1550</v>
      </c>
      <c r="P10" s="74"/>
      <c r="R10" s="58" t="s">
        <v>15</v>
      </c>
      <c r="S10" s="75">
        <f>May!$D30</f>
        <v>2035</v>
      </c>
      <c r="T10" s="76"/>
      <c r="V10" s="58" t="s">
        <v>15</v>
      </c>
      <c r="W10" s="73">
        <f>Jun!$D30</f>
        <v>1975</v>
      </c>
      <c r="X10" s="68"/>
      <c r="Y10" s="57"/>
    </row>
    <row r="11" ht="22.5" customHeight="1">
      <c r="A11" s="57"/>
      <c r="B11" s="58" t="s">
        <v>16</v>
      </c>
      <c r="C11" s="73">
        <f>Jan!H30</f>
        <v>785</v>
      </c>
      <c r="D11" s="68"/>
      <c r="F11" s="58" t="s">
        <v>16</v>
      </c>
      <c r="G11" s="73">
        <f>Feb!H30</f>
        <v>870</v>
      </c>
      <c r="H11" s="68"/>
      <c r="J11" s="58" t="s">
        <v>16</v>
      </c>
      <c r="K11" s="73">
        <f>Mar!H30</f>
        <v>1000</v>
      </c>
      <c r="L11" s="68"/>
      <c r="N11" s="58" t="s">
        <v>16</v>
      </c>
      <c r="O11" s="73">
        <f>Apr!H30</f>
        <v>850</v>
      </c>
      <c r="P11" s="74"/>
      <c r="R11" s="58" t="s">
        <v>16</v>
      </c>
      <c r="S11" s="77">
        <f>May!$H30</f>
        <v>935</v>
      </c>
      <c r="T11" s="68"/>
      <c r="V11" s="58" t="s">
        <v>16</v>
      </c>
      <c r="W11" s="73">
        <f>Jun!$H30</f>
        <v>920</v>
      </c>
      <c r="X11" s="68"/>
      <c r="Y11" s="57"/>
    </row>
    <row r="12" ht="22.5" customHeight="1">
      <c r="A12" s="57"/>
      <c r="B12" s="58" t="s">
        <v>17</v>
      </c>
      <c r="C12" s="73">
        <f>Jan!L30</f>
        <v>1915</v>
      </c>
      <c r="D12" s="68"/>
      <c r="F12" s="58" t="s">
        <v>17</v>
      </c>
      <c r="G12" s="73">
        <f>Feb!L30</f>
        <v>2120</v>
      </c>
      <c r="H12" s="68"/>
      <c r="J12" s="58" t="s">
        <v>17</v>
      </c>
      <c r="K12" s="73">
        <f>Mar!L30</f>
        <v>2500</v>
      </c>
      <c r="L12" s="68"/>
      <c r="N12" s="58" t="s">
        <v>17</v>
      </c>
      <c r="O12" s="73">
        <f>Apr!L30</f>
        <v>2120</v>
      </c>
      <c r="P12" s="74"/>
      <c r="R12" s="58" t="s">
        <v>17</v>
      </c>
      <c r="S12" s="77">
        <f>May!$L30</f>
        <v>2180</v>
      </c>
      <c r="T12" s="68"/>
      <c r="V12" s="58" t="s">
        <v>17</v>
      </c>
      <c r="W12" s="73">
        <f>Jun!$L30</f>
        <v>2140</v>
      </c>
      <c r="X12" s="68"/>
      <c r="Y12" s="57"/>
    </row>
    <row r="13" ht="22.5" customHeight="1">
      <c r="A13" s="57"/>
      <c r="B13" s="78" t="s">
        <v>65</v>
      </c>
      <c r="C13" s="79">
        <f>Jan!P30</f>
        <v>1500</v>
      </c>
      <c r="D13" s="80"/>
      <c r="F13" s="78" t="s">
        <v>65</v>
      </c>
      <c r="G13" s="79">
        <f>Feb!P30</f>
        <v>1500</v>
      </c>
      <c r="H13" s="80"/>
      <c r="J13" s="78" t="s">
        <v>65</v>
      </c>
      <c r="K13" s="79">
        <f>Mar!P30</f>
        <v>1675</v>
      </c>
      <c r="L13" s="80"/>
      <c r="N13" s="78" t="s">
        <v>65</v>
      </c>
      <c r="O13" s="79">
        <f>Apr!P30</f>
        <v>1750</v>
      </c>
      <c r="P13" s="81"/>
      <c r="R13" s="78" t="s">
        <v>65</v>
      </c>
      <c r="S13" s="82">
        <f>May!$P30</f>
        <v>1450</v>
      </c>
      <c r="T13" s="80"/>
      <c r="V13" s="78" t="s">
        <v>65</v>
      </c>
      <c r="W13" s="79">
        <f>Jun!$P30</f>
        <v>1700</v>
      </c>
      <c r="X13" s="80"/>
      <c r="Y13" s="57"/>
    </row>
    <row r="14">
      <c r="A14" s="57"/>
      <c r="Y14" s="57"/>
    </row>
    <row r="15" ht="22.5" customHeight="1">
      <c r="A15" s="57"/>
      <c r="B15" s="47" t="s">
        <v>94</v>
      </c>
      <c r="C15" s="44"/>
      <c r="D15" s="45"/>
      <c r="E15" s="69"/>
      <c r="F15" s="43" t="s">
        <v>95</v>
      </c>
      <c r="G15" s="44"/>
      <c r="H15" s="45"/>
      <c r="I15" s="69"/>
      <c r="J15" s="47" t="s">
        <v>96</v>
      </c>
      <c r="K15" s="44"/>
      <c r="L15" s="45"/>
      <c r="M15" s="69"/>
      <c r="N15" s="43" t="s">
        <v>97</v>
      </c>
      <c r="O15" s="44"/>
      <c r="P15" s="45"/>
      <c r="Q15" s="69"/>
      <c r="R15" s="47" t="s">
        <v>98</v>
      </c>
      <c r="S15" s="44"/>
      <c r="T15" s="45"/>
      <c r="U15" s="69"/>
      <c r="V15" s="43" t="s">
        <v>99</v>
      </c>
      <c r="W15" s="44"/>
      <c r="X15" s="45"/>
      <c r="Y15" s="57"/>
    </row>
    <row r="16" ht="22.5" customHeight="1">
      <c r="A16" s="57"/>
      <c r="B16" s="52" t="s">
        <v>20</v>
      </c>
      <c r="C16" s="33" t="s">
        <v>68</v>
      </c>
      <c r="D16" s="53" t="s">
        <v>69</v>
      </c>
      <c r="F16" s="52" t="s">
        <v>20</v>
      </c>
      <c r="G16" s="33" t="s">
        <v>68</v>
      </c>
      <c r="H16" s="53" t="s">
        <v>69</v>
      </c>
      <c r="J16" s="52" t="s">
        <v>20</v>
      </c>
      <c r="K16" s="33" t="s">
        <v>68</v>
      </c>
      <c r="L16" s="53" t="s">
        <v>69</v>
      </c>
      <c r="N16" s="52" t="s">
        <v>20</v>
      </c>
      <c r="O16" s="33" t="s">
        <v>68</v>
      </c>
      <c r="P16" s="53" t="s">
        <v>69</v>
      </c>
      <c r="R16" s="52" t="s">
        <v>20</v>
      </c>
      <c r="S16" s="33" t="s">
        <v>68</v>
      </c>
      <c r="T16" s="53" t="s">
        <v>69</v>
      </c>
      <c r="V16" s="83" t="s">
        <v>20</v>
      </c>
      <c r="W16" s="33" t="s">
        <v>68</v>
      </c>
      <c r="X16" s="53" t="s">
        <v>69</v>
      </c>
      <c r="Y16" s="57"/>
    </row>
    <row r="17" ht="22.5" customHeight="1">
      <c r="A17" s="57"/>
      <c r="B17" s="58" t="s">
        <v>15</v>
      </c>
      <c r="C17" s="37">
        <f>Jul!$C30</f>
        <v>1550</v>
      </c>
      <c r="D17" s="84">
        <f>Jul!$D30</f>
        <v>1550</v>
      </c>
      <c r="F17" s="58" t="s">
        <v>15</v>
      </c>
      <c r="G17" s="37">
        <f>Aug!$C30</f>
        <v>1550</v>
      </c>
      <c r="H17" s="84">
        <f>Aug!$D30</f>
        <v>1835</v>
      </c>
      <c r="J17" s="58" t="s">
        <v>15</v>
      </c>
      <c r="K17" s="37">
        <f>Sep!$C30</f>
        <v>1550</v>
      </c>
      <c r="L17" s="84">
        <f>Sep!$D30</f>
        <v>1785</v>
      </c>
      <c r="N17" s="58" t="s">
        <v>15</v>
      </c>
      <c r="O17" s="37">
        <f>Oct!$C30</f>
        <v>1550</v>
      </c>
      <c r="P17" s="84">
        <f>Oct!$D30</f>
        <v>1785</v>
      </c>
      <c r="R17" s="58" t="s">
        <v>15</v>
      </c>
      <c r="S17" s="37">
        <f>Nov!$C30</f>
        <v>1550</v>
      </c>
      <c r="T17" s="84">
        <f>Nov!$D30</f>
        <v>1785</v>
      </c>
      <c r="V17" s="85" t="s">
        <v>15</v>
      </c>
      <c r="W17" s="37">
        <f>Dec!$C30</f>
        <v>1550</v>
      </c>
      <c r="X17" s="84">
        <f>Dec!$D30</f>
        <v>1775</v>
      </c>
      <c r="Y17" s="57"/>
    </row>
    <row r="18" ht="22.5" customHeight="1">
      <c r="A18" s="57"/>
      <c r="B18" s="58" t="s">
        <v>16</v>
      </c>
      <c r="C18" s="37">
        <f>Jul!$G30</f>
        <v>830</v>
      </c>
      <c r="D18" s="86">
        <f>Jul!$H30</f>
        <v>870</v>
      </c>
      <c r="F18" s="58" t="s">
        <v>16</v>
      </c>
      <c r="G18" s="37">
        <f>Aug!$G30</f>
        <v>830</v>
      </c>
      <c r="H18" s="86">
        <f>Aug!$H30</f>
        <v>1410</v>
      </c>
      <c r="J18" s="58" t="s">
        <v>16</v>
      </c>
      <c r="K18" s="37">
        <f>Sep!$G30</f>
        <v>830</v>
      </c>
      <c r="L18" s="86">
        <f>Sep!$H30</f>
        <v>870</v>
      </c>
      <c r="N18" s="58" t="s">
        <v>16</v>
      </c>
      <c r="O18" s="37">
        <f>Oct!$G30</f>
        <v>830</v>
      </c>
      <c r="P18" s="86">
        <f>Oct!$H30</f>
        <v>870</v>
      </c>
      <c r="R18" s="58" t="s">
        <v>16</v>
      </c>
      <c r="S18" s="37">
        <f>Nov!$G30</f>
        <v>830</v>
      </c>
      <c r="T18" s="86">
        <f>Nov!$H30</f>
        <v>920</v>
      </c>
      <c r="V18" s="85" t="s">
        <v>16</v>
      </c>
      <c r="W18" s="37">
        <f>Dec!$G30</f>
        <v>830</v>
      </c>
      <c r="X18" s="86">
        <f>Dec!$H30</f>
        <v>850</v>
      </c>
      <c r="Y18" s="57"/>
    </row>
    <row r="19" ht="22.5" customHeight="1">
      <c r="A19" s="57"/>
      <c r="B19" s="58" t="s">
        <v>17</v>
      </c>
      <c r="C19" s="87">
        <f>Jul!$K30</f>
        <v>2170</v>
      </c>
      <c r="D19" s="86">
        <f>Jul!$L30</f>
        <v>2120</v>
      </c>
      <c r="F19" s="58" t="s">
        <v>17</v>
      </c>
      <c r="G19" s="87">
        <f>Aug!$K30</f>
        <v>2170</v>
      </c>
      <c r="H19" s="86">
        <f>Aug!$L30</f>
        <v>2215</v>
      </c>
      <c r="J19" s="58" t="s">
        <v>17</v>
      </c>
      <c r="K19" s="87">
        <f>Sep!$K30</f>
        <v>2170</v>
      </c>
      <c r="L19" s="86">
        <f>Sep!$L30</f>
        <v>2120</v>
      </c>
      <c r="N19" s="58" t="s">
        <v>17</v>
      </c>
      <c r="O19" s="87">
        <f>Oct!$K30</f>
        <v>2170</v>
      </c>
      <c r="P19" s="86">
        <f>Oct!$L30</f>
        <v>2120</v>
      </c>
      <c r="R19" s="58" t="s">
        <v>17</v>
      </c>
      <c r="S19" s="87">
        <f>Nov!$K30</f>
        <v>2170</v>
      </c>
      <c r="T19" s="86">
        <f>Nov!$L30</f>
        <v>2140</v>
      </c>
      <c r="V19" s="85" t="s">
        <v>17</v>
      </c>
      <c r="W19" s="87">
        <f>Dec!$K30</f>
        <v>2170</v>
      </c>
      <c r="X19" s="86">
        <f>Dec!$L30</f>
        <v>2245</v>
      </c>
      <c r="Y19" s="57"/>
    </row>
    <row r="20" ht="22.5" customHeight="1">
      <c r="A20" s="57"/>
      <c r="B20" s="58" t="s">
        <v>65</v>
      </c>
      <c r="C20" s="88">
        <f>Jul!$O30</f>
        <v>1500</v>
      </c>
      <c r="D20" s="89">
        <f>Jul!$P30</f>
        <v>1750</v>
      </c>
      <c r="F20" s="58" t="s">
        <v>65</v>
      </c>
      <c r="G20" s="88">
        <f>Aug!$O30</f>
        <v>1500</v>
      </c>
      <c r="H20" s="89">
        <f>Aug!$P30</f>
        <v>1700</v>
      </c>
      <c r="J20" s="58" t="s">
        <v>65</v>
      </c>
      <c r="K20" s="88">
        <f>Sep!$O30</f>
        <v>1850</v>
      </c>
      <c r="L20" s="89">
        <f>Sep!$P30</f>
        <v>1500</v>
      </c>
      <c r="N20" s="58" t="s">
        <v>65</v>
      </c>
      <c r="O20" s="88">
        <f>Oct!$O30</f>
        <v>1800</v>
      </c>
      <c r="P20" s="89">
        <f>Oct!$P30</f>
        <v>1500</v>
      </c>
      <c r="R20" s="58" t="s">
        <v>65</v>
      </c>
      <c r="S20" s="88">
        <f>Nov!$O30</f>
        <v>1500</v>
      </c>
      <c r="T20" s="89">
        <f>Nov!$P30</f>
        <v>1550</v>
      </c>
      <c r="V20" s="85" t="s">
        <v>65</v>
      </c>
      <c r="W20" s="88">
        <f>Dec!$O30</f>
        <v>1500</v>
      </c>
      <c r="X20" s="89">
        <f>Dec!$P30</f>
        <v>1850</v>
      </c>
      <c r="Y20" s="57"/>
    </row>
    <row r="21" ht="22.5" customHeight="1">
      <c r="A21" s="57"/>
      <c r="B21" s="70" t="s">
        <v>100</v>
      </c>
      <c r="C21" s="23"/>
      <c r="D21" s="68"/>
      <c r="E21" s="69"/>
      <c r="F21" s="67" t="s">
        <v>101</v>
      </c>
      <c r="G21" s="23"/>
      <c r="H21" s="68"/>
      <c r="I21" s="69"/>
      <c r="J21" s="70" t="s">
        <v>102</v>
      </c>
      <c r="K21" s="23"/>
      <c r="L21" s="68"/>
      <c r="M21" s="69"/>
      <c r="N21" s="67" t="s">
        <v>103</v>
      </c>
      <c r="O21" s="23"/>
      <c r="P21" s="68"/>
      <c r="Q21" s="69"/>
      <c r="R21" s="70" t="s">
        <v>104</v>
      </c>
      <c r="S21" s="23"/>
      <c r="T21" s="68"/>
      <c r="U21" s="69"/>
      <c r="V21" s="67" t="s">
        <v>105</v>
      </c>
      <c r="W21" s="23"/>
      <c r="X21" s="68"/>
      <c r="Y21" s="57"/>
    </row>
    <row r="22" ht="22.5" customHeight="1">
      <c r="A22" s="57"/>
      <c r="B22" s="52" t="s">
        <v>20</v>
      </c>
      <c r="C22" s="22" t="s">
        <v>67</v>
      </c>
      <c r="D22" s="68"/>
      <c r="F22" s="52" t="s">
        <v>20</v>
      </c>
      <c r="G22" s="22" t="s">
        <v>67</v>
      </c>
      <c r="H22" s="68"/>
      <c r="J22" s="52" t="s">
        <v>20</v>
      </c>
      <c r="K22" s="22" t="s">
        <v>67</v>
      </c>
      <c r="L22" s="68"/>
      <c r="N22" s="52" t="s">
        <v>20</v>
      </c>
      <c r="O22" s="22" t="s">
        <v>67</v>
      </c>
      <c r="P22" s="68"/>
      <c r="R22" s="52" t="s">
        <v>20</v>
      </c>
      <c r="S22" s="22" t="s">
        <v>67</v>
      </c>
      <c r="T22" s="68"/>
      <c r="V22" s="52" t="s">
        <v>20</v>
      </c>
      <c r="W22" s="22" t="s">
        <v>67</v>
      </c>
      <c r="X22" s="68"/>
      <c r="Y22" s="57"/>
    </row>
    <row r="23" ht="22.5" customHeight="1">
      <c r="A23" s="57"/>
      <c r="B23" s="58" t="s">
        <v>15</v>
      </c>
      <c r="C23" s="73">
        <f>Jul!$D30</f>
        <v>1550</v>
      </c>
      <c r="D23" s="68"/>
      <c r="F23" s="58" t="s">
        <v>15</v>
      </c>
      <c r="G23" s="73">
        <f>Aug!$D30</f>
        <v>1835</v>
      </c>
      <c r="H23" s="68"/>
      <c r="J23" s="58" t="s">
        <v>15</v>
      </c>
      <c r="K23" s="73">
        <f>Sep!$D30</f>
        <v>1785</v>
      </c>
      <c r="L23" s="68"/>
      <c r="N23" s="58" t="s">
        <v>15</v>
      </c>
      <c r="O23" s="73">
        <f>Oct!$D30</f>
        <v>1785</v>
      </c>
      <c r="P23" s="68"/>
      <c r="R23" s="58" t="s">
        <v>15</v>
      </c>
      <c r="S23" s="73">
        <f>Nov!$D30</f>
        <v>1785</v>
      </c>
      <c r="T23" s="68"/>
      <c r="V23" s="58" t="s">
        <v>15</v>
      </c>
      <c r="W23" s="73">
        <f>Dec!$D30</f>
        <v>1775</v>
      </c>
      <c r="X23" s="68"/>
      <c r="Y23" s="57"/>
    </row>
    <row r="24" ht="22.5" customHeight="1">
      <c r="A24" s="57"/>
      <c r="B24" s="58" t="s">
        <v>16</v>
      </c>
      <c r="C24" s="73">
        <f>Jul!$H30</f>
        <v>870</v>
      </c>
      <c r="D24" s="68"/>
      <c r="F24" s="58" t="s">
        <v>16</v>
      </c>
      <c r="G24" s="73">
        <f>Aug!$H30</f>
        <v>1410</v>
      </c>
      <c r="H24" s="68"/>
      <c r="J24" s="58" t="s">
        <v>16</v>
      </c>
      <c r="K24" s="73">
        <f>Sep!$H30</f>
        <v>870</v>
      </c>
      <c r="L24" s="68"/>
      <c r="N24" s="58" t="s">
        <v>16</v>
      </c>
      <c r="O24" s="73">
        <f>Oct!$H30</f>
        <v>870</v>
      </c>
      <c r="P24" s="68"/>
      <c r="R24" s="58" t="s">
        <v>16</v>
      </c>
      <c r="S24" s="73">
        <f>Nov!$H30</f>
        <v>920</v>
      </c>
      <c r="T24" s="68"/>
      <c r="V24" s="58" t="s">
        <v>16</v>
      </c>
      <c r="W24" s="73">
        <f>Dec!$H30</f>
        <v>850</v>
      </c>
      <c r="X24" s="68"/>
      <c r="Y24" s="57"/>
    </row>
    <row r="25" ht="22.5" customHeight="1">
      <c r="A25" s="57"/>
      <c r="B25" s="58" t="s">
        <v>17</v>
      </c>
      <c r="C25" s="73">
        <f>Jul!$L30</f>
        <v>2120</v>
      </c>
      <c r="D25" s="68"/>
      <c r="F25" s="58" t="s">
        <v>17</v>
      </c>
      <c r="G25" s="73">
        <f>Aug!$L30</f>
        <v>2215</v>
      </c>
      <c r="H25" s="68"/>
      <c r="J25" s="58" t="s">
        <v>17</v>
      </c>
      <c r="K25" s="73">
        <f>Sep!$L30</f>
        <v>2120</v>
      </c>
      <c r="L25" s="68"/>
      <c r="N25" s="58" t="s">
        <v>17</v>
      </c>
      <c r="O25" s="73">
        <f>Oct!$L30</f>
        <v>2120</v>
      </c>
      <c r="P25" s="68"/>
      <c r="R25" s="58" t="s">
        <v>17</v>
      </c>
      <c r="S25" s="73">
        <f>Nov!$L30</f>
        <v>2140</v>
      </c>
      <c r="T25" s="68"/>
      <c r="V25" s="58" t="s">
        <v>17</v>
      </c>
      <c r="W25" s="73">
        <f>Dec!$L30</f>
        <v>2245</v>
      </c>
      <c r="X25" s="68"/>
      <c r="Y25" s="57"/>
    </row>
    <row r="26" ht="22.5" customHeight="1">
      <c r="A26" s="57"/>
      <c r="B26" s="78" t="s">
        <v>65</v>
      </c>
      <c r="C26" s="79">
        <f>Jul!$P30</f>
        <v>1750</v>
      </c>
      <c r="D26" s="80"/>
      <c r="F26" s="78" t="s">
        <v>65</v>
      </c>
      <c r="G26" s="79">
        <f>Aug!$P30</f>
        <v>1700</v>
      </c>
      <c r="H26" s="80"/>
      <c r="J26" s="78" t="s">
        <v>65</v>
      </c>
      <c r="K26" s="79">
        <f>Sep!$P30</f>
        <v>1500</v>
      </c>
      <c r="L26" s="80"/>
      <c r="N26" s="78" t="s">
        <v>65</v>
      </c>
      <c r="O26" s="79">
        <f>Oct!$P30</f>
        <v>1500</v>
      </c>
      <c r="P26" s="80"/>
      <c r="R26" s="78" t="s">
        <v>65</v>
      </c>
      <c r="S26" s="79">
        <f>Nov!$P30</f>
        <v>1550</v>
      </c>
      <c r="T26" s="80"/>
      <c r="V26" s="78" t="s">
        <v>65</v>
      </c>
      <c r="W26" s="79">
        <f>Dec!$P30</f>
        <v>1850</v>
      </c>
      <c r="X26" s="80"/>
      <c r="Y26" s="57"/>
    </row>
    <row r="27" ht="26.2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Y27" s="1"/>
    </row>
  </sheetData>
  <mergeCells count="84">
    <mergeCell ref="K12:L12"/>
    <mergeCell ref="K13:L13"/>
    <mergeCell ref="B15:D15"/>
    <mergeCell ref="F15:H15"/>
    <mergeCell ref="J15:L15"/>
    <mergeCell ref="N15:P15"/>
    <mergeCell ref="N21:P21"/>
    <mergeCell ref="O22:P22"/>
    <mergeCell ref="O23:P23"/>
    <mergeCell ref="O24:P24"/>
    <mergeCell ref="O25:P25"/>
    <mergeCell ref="O26:P26"/>
    <mergeCell ref="G23:H23"/>
    <mergeCell ref="G24:H24"/>
    <mergeCell ref="G25:H25"/>
    <mergeCell ref="G26:H26"/>
    <mergeCell ref="C24:D24"/>
    <mergeCell ref="C25:D25"/>
    <mergeCell ref="C26:D26"/>
    <mergeCell ref="K25:L25"/>
    <mergeCell ref="K26:L26"/>
    <mergeCell ref="B21:D21"/>
    <mergeCell ref="C22:D22"/>
    <mergeCell ref="G22:H22"/>
    <mergeCell ref="K22:L22"/>
    <mergeCell ref="C23:D23"/>
    <mergeCell ref="K23:L23"/>
    <mergeCell ref="K24:L24"/>
    <mergeCell ref="N8:P8"/>
    <mergeCell ref="R8:T8"/>
    <mergeCell ref="O9:P9"/>
    <mergeCell ref="S9:T9"/>
    <mergeCell ref="W9:X9"/>
    <mergeCell ref="O10:P10"/>
    <mergeCell ref="S10:T10"/>
    <mergeCell ref="W10:X10"/>
    <mergeCell ref="B2:D2"/>
    <mergeCell ref="F2:H2"/>
    <mergeCell ref="J2:L2"/>
    <mergeCell ref="N2:P2"/>
    <mergeCell ref="R2:T2"/>
    <mergeCell ref="V2:X2"/>
    <mergeCell ref="B8:D8"/>
    <mergeCell ref="V8:X8"/>
    <mergeCell ref="C10:D10"/>
    <mergeCell ref="C11:D11"/>
    <mergeCell ref="G11:H11"/>
    <mergeCell ref="K11:L11"/>
    <mergeCell ref="O11:P11"/>
    <mergeCell ref="S11:T11"/>
    <mergeCell ref="W11:X11"/>
    <mergeCell ref="F8:H8"/>
    <mergeCell ref="J8:L8"/>
    <mergeCell ref="C9:D9"/>
    <mergeCell ref="G9:H9"/>
    <mergeCell ref="K9:L9"/>
    <mergeCell ref="G10:H10"/>
    <mergeCell ref="K10:L10"/>
    <mergeCell ref="S12:T12"/>
    <mergeCell ref="S13:T13"/>
    <mergeCell ref="R15:T15"/>
    <mergeCell ref="V15:X15"/>
    <mergeCell ref="C12:D12"/>
    <mergeCell ref="G12:H12"/>
    <mergeCell ref="O12:P12"/>
    <mergeCell ref="W12:X12"/>
    <mergeCell ref="C13:D13"/>
    <mergeCell ref="G13:H13"/>
    <mergeCell ref="O13:P13"/>
    <mergeCell ref="W13:X13"/>
    <mergeCell ref="S23:T23"/>
    <mergeCell ref="S24:T24"/>
    <mergeCell ref="W24:X24"/>
    <mergeCell ref="S25:T25"/>
    <mergeCell ref="W25:X25"/>
    <mergeCell ref="S26:T26"/>
    <mergeCell ref="W26:X26"/>
    <mergeCell ref="F21:H21"/>
    <mergeCell ref="J21:L21"/>
    <mergeCell ref="R21:T21"/>
    <mergeCell ref="V21:X21"/>
    <mergeCell ref="S22:T22"/>
    <mergeCell ref="W22:X22"/>
    <mergeCell ref="W23:X2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22.0"/>
    <col customWidth="1" min="15" max="15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</row>
    <row r="2" ht="60.0" customHeight="1">
      <c r="A2" s="3"/>
      <c r="B2" s="4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ht="22.5" customHeight="1">
      <c r="A3" s="2"/>
      <c r="B3" s="7" t="s">
        <v>1</v>
      </c>
      <c r="C3" s="8" t="s">
        <v>2</v>
      </c>
      <c r="D3" s="8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2"/>
    </row>
    <row r="4" ht="22.5" customHeight="1">
      <c r="A4" s="2"/>
      <c r="B4" s="10" t="s">
        <v>14</v>
      </c>
      <c r="C4" s="11">
        <f t="shared" ref="C4:N4" si="1">INDIRECT(C$3&amp;"!D18")</f>
        <v>8900</v>
      </c>
      <c r="D4" s="11">
        <f t="shared" si="1"/>
        <v>9650</v>
      </c>
      <c r="E4" s="11">
        <f t="shared" si="1"/>
        <v>9400</v>
      </c>
      <c r="F4" s="11">
        <f t="shared" si="1"/>
        <v>9600</v>
      </c>
      <c r="G4" s="11">
        <f t="shared" si="1"/>
        <v>10910</v>
      </c>
      <c r="H4" s="11">
        <f t="shared" si="1"/>
        <v>9750</v>
      </c>
      <c r="I4" s="11">
        <f t="shared" si="1"/>
        <v>9400</v>
      </c>
      <c r="J4" s="11">
        <f t="shared" si="1"/>
        <v>10100</v>
      </c>
      <c r="K4" s="11">
        <f t="shared" si="1"/>
        <v>9450</v>
      </c>
      <c r="L4" s="11">
        <f t="shared" si="1"/>
        <v>8900</v>
      </c>
      <c r="M4" s="11">
        <f t="shared" si="1"/>
        <v>9100</v>
      </c>
      <c r="N4" s="11">
        <f t="shared" si="1"/>
        <v>9400</v>
      </c>
      <c r="O4" s="2"/>
    </row>
    <row r="5" ht="22.5" customHeight="1">
      <c r="A5" s="2"/>
      <c r="B5" s="10" t="s">
        <v>15</v>
      </c>
      <c r="C5" s="11">
        <f t="shared" ref="C5:N5" si="2">INDIRECT(C$3&amp;"!D30")</f>
        <v>1550</v>
      </c>
      <c r="D5" s="11">
        <f t="shared" si="2"/>
        <v>1785</v>
      </c>
      <c r="E5" s="11">
        <f t="shared" si="2"/>
        <v>1710</v>
      </c>
      <c r="F5" s="11">
        <f t="shared" si="2"/>
        <v>1550</v>
      </c>
      <c r="G5" s="11">
        <f t="shared" si="2"/>
        <v>2035</v>
      </c>
      <c r="H5" s="11">
        <f t="shared" si="2"/>
        <v>1975</v>
      </c>
      <c r="I5" s="11">
        <f t="shared" si="2"/>
        <v>1550</v>
      </c>
      <c r="J5" s="11">
        <f t="shared" si="2"/>
        <v>1835</v>
      </c>
      <c r="K5" s="11">
        <f t="shared" si="2"/>
        <v>1785</v>
      </c>
      <c r="L5" s="11">
        <f t="shared" si="2"/>
        <v>1785</v>
      </c>
      <c r="M5" s="11">
        <f t="shared" si="2"/>
        <v>1785</v>
      </c>
      <c r="N5" s="11">
        <f t="shared" si="2"/>
        <v>1775</v>
      </c>
      <c r="O5" s="2"/>
    </row>
    <row r="6" ht="22.5" customHeight="1">
      <c r="A6" s="2"/>
      <c r="B6" s="10" t="s">
        <v>16</v>
      </c>
      <c r="C6" s="11">
        <f t="shared" ref="C6:N6" si="3">INDIRECT(C$3&amp;"!H30")</f>
        <v>785</v>
      </c>
      <c r="D6" s="11">
        <f t="shared" si="3"/>
        <v>870</v>
      </c>
      <c r="E6" s="11">
        <f t="shared" si="3"/>
        <v>1000</v>
      </c>
      <c r="F6" s="11">
        <f t="shared" si="3"/>
        <v>850</v>
      </c>
      <c r="G6" s="11">
        <f t="shared" si="3"/>
        <v>935</v>
      </c>
      <c r="H6" s="11">
        <f t="shared" si="3"/>
        <v>920</v>
      </c>
      <c r="I6" s="11">
        <f t="shared" si="3"/>
        <v>870</v>
      </c>
      <c r="J6" s="11">
        <f t="shared" si="3"/>
        <v>1410</v>
      </c>
      <c r="K6" s="11">
        <f t="shared" si="3"/>
        <v>870</v>
      </c>
      <c r="L6" s="11">
        <f t="shared" si="3"/>
        <v>870</v>
      </c>
      <c r="M6" s="11">
        <f t="shared" si="3"/>
        <v>920</v>
      </c>
      <c r="N6" s="11">
        <f t="shared" si="3"/>
        <v>850</v>
      </c>
      <c r="O6" s="2"/>
    </row>
    <row r="7" ht="22.5" customHeight="1">
      <c r="A7" s="2"/>
      <c r="B7" s="10" t="s">
        <v>17</v>
      </c>
      <c r="C7" s="11">
        <f t="shared" ref="C7:N7" si="4">INDIRECT(C$3&amp;"!L30")</f>
        <v>1915</v>
      </c>
      <c r="D7" s="11">
        <f t="shared" si="4"/>
        <v>2120</v>
      </c>
      <c r="E7" s="11">
        <f t="shared" si="4"/>
        <v>2500</v>
      </c>
      <c r="F7" s="11">
        <f t="shared" si="4"/>
        <v>2120</v>
      </c>
      <c r="G7" s="11">
        <f t="shared" si="4"/>
        <v>2180</v>
      </c>
      <c r="H7" s="11">
        <f t="shared" si="4"/>
        <v>2140</v>
      </c>
      <c r="I7" s="11">
        <f t="shared" si="4"/>
        <v>2120</v>
      </c>
      <c r="J7" s="11">
        <f t="shared" si="4"/>
        <v>2215</v>
      </c>
      <c r="K7" s="11">
        <f t="shared" si="4"/>
        <v>2120</v>
      </c>
      <c r="L7" s="11">
        <f t="shared" si="4"/>
        <v>2120</v>
      </c>
      <c r="M7" s="11">
        <f t="shared" si="4"/>
        <v>2140</v>
      </c>
      <c r="N7" s="11">
        <f t="shared" si="4"/>
        <v>2245</v>
      </c>
      <c r="O7" s="2"/>
    </row>
    <row r="8" ht="22.5" customHeight="1">
      <c r="A8" s="2"/>
      <c r="B8" s="10" t="s">
        <v>18</v>
      </c>
      <c r="C8" s="11">
        <f t="shared" ref="C8:N8" si="5">INDIRECT(C$3&amp;"!P30")</f>
        <v>1500</v>
      </c>
      <c r="D8" s="11">
        <f t="shared" si="5"/>
        <v>1500</v>
      </c>
      <c r="E8" s="11">
        <f t="shared" si="5"/>
        <v>1675</v>
      </c>
      <c r="F8" s="11">
        <f t="shared" si="5"/>
        <v>1750</v>
      </c>
      <c r="G8" s="11">
        <f t="shared" si="5"/>
        <v>1450</v>
      </c>
      <c r="H8" s="11">
        <f t="shared" si="5"/>
        <v>1700</v>
      </c>
      <c r="I8" s="11">
        <f t="shared" si="5"/>
        <v>1750</v>
      </c>
      <c r="J8" s="11">
        <f t="shared" si="5"/>
        <v>1700</v>
      </c>
      <c r="K8" s="11">
        <f t="shared" si="5"/>
        <v>1500</v>
      </c>
      <c r="L8" s="11">
        <f t="shared" si="5"/>
        <v>1500</v>
      </c>
      <c r="M8" s="11">
        <f t="shared" si="5"/>
        <v>1550</v>
      </c>
      <c r="N8" s="11">
        <f t="shared" si="5"/>
        <v>1850</v>
      </c>
      <c r="O8" s="2"/>
    </row>
    <row r="9" ht="22.5" customHeight="1">
      <c r="A9" s="2"/>
      <c r="B9" s="12" t="s">
        <v>19</v>
      </c>
      <c r="C9" s="13">
        <f t="shared" ref="C9:N9" si="6">C4-SUM(C5:C8)</f>
        <v>3150</v>
      </c>
      <c r="D9" s="13">
        <f t="shared" si="6"/>
        <v>3375</v>
      </c>
      <c r="E9" s="13">
        <f t="shared" si="6"/>
        <v>2515</v>
      </c>
      <c r="F9" s="13">
        <f t="shared" si="6"/>
        <v>3330</v>
      </c>
      <c r="G9" s="13">
        <f t="shared" si="6"/>
        <v>4310</v>
      </c>
      <c r="H9" s="13">
        <f t="shared" si="6"/>
        <v>3015</v>
      </c>
      <c r="I9" s="13">
        <f t="shared" si="6"/>
        <v>3110</v>
      </c>
      <c r="J9" s="13">
        <f t="shared" si="6"/>
        <v>2940</v>
      </c>
      <c r="K9" s="13">
        <f t="shared" si="6"/>
        <v>3175</v>
      </c>
      <c r="L9" s="13">
        <f t="shared" si="6"/>
        <v>2625</v>
      </c>
      <c r="M9" s="13">
        <f t="shared" si="6"/>
        <v>2705</v>
      </c>
      <c r="N9" s="13">
        <f t="shared" si="6"/>
        <v>2680</v>
      </c>
      <c r="O9" s="2"/>
    </row>
    <row r="10" ht="15.0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30.0" customHeight="1">
      <c r="A11" s="14"/>
      <c r="B11" s="15" t="s">
        <v>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  <c r="O11" s="14"/>
    </row>
    <row r="12" ht="22.5" customHeight="1">
      <c r="A12" s="2"/>
      <c r="B12" s="16" t="s">
        <v>20</v>
      </c>
      <c r="C12" s="8" t="s">
        <v>2</v>
      </c>
      <c r="D12" s="8" t="s">
        <v>3</v>
      </c>
      <c r="E12" s="9" t="s">
        <v>4</v>
      </c>
      <c r="F12" s="9" t="s">
        <v>5</v>
      </c>
      <c r="G12" s="9" t="s">
        <v>6</v>
      </c>
      <c r="H12" s="9" t="s">
        <v>7</v>
      </c>
      <c r="I12" s="9" t="s">
        <v>8</v>
      </c>
      <c r="J12" s="9" t="s">
        <v>9</v>
      </c>
      <c r="K12" s="9" t="s">
        <v>10</v>
      </c>
      <c r="L12" s="9" t="s">
        <v>11</v>
      </c>
      <c r="M12" s="9" t="s">
        <v>12</v>
      </c>
      <c r="N12" s="9" t="s">
        <v>13</v>
      </c>
      <c r="O12" s="2"/>
    </row>
    <row r="13" ht="22.5" customHeight="1">
      <c r="A13" s="2"/>
      <c r="B13" s="17" t="s">
        <v>21</v>
      </c>
      <c r="C13" s="11">
        <f t="shared" ref="C13:N13" si="7">SUMIF(INDIRECT(C$12&amp;"!B10:B17"),$B13,INDIRECT(C$12&amp;"!D10:D17"))</f>
        <v>2000</v>
      </c>
      <c r="D13" s="11">
        <f t="shared" si="7"/>
        <v>2500</v>
      </c>
      <c r="E13" s="11">
        <f t="shared" si="7"/>
        <v>2250</v>
      </c>
      <c r="F13" s="11">
        <f t="shared" si="7"/>
        <v>2200</v>
      </c>
      <c r="G13" s="11">
        <f t="shared" si="7"/>
        <v>1950</v>
      </c>
      <c r="H13" s="11">
        <f t="shared" si="7"/>
        <v>2500</v>
      </c>
      <c r="I13" s="11">
        <f t="shared" si="7"/>
        <v>2250</v>
      </c>
      <c r="J13" s="11">
        <f t="shared" si="7"/>
        <v>2500</v>
      </c>
      <c r="K13" s="11">
        <f t="shared" si="7"/>
        <v>2500</v>
      </c>
      <c r="L13" s="11">
        <f t="shared" si="7"/>
        <v>2100</v>
      </c>
      <c r="M13" s="11">
        <f t="shared" si="7"/>
        <v>1750</v>
      </c>
      <c r="N13" s="11">
        <f t="shared" si="7"/>
        <v>2500</v>
      </c>
      <c r="O13" s="2"/>
    </row>
    <row r="14" ht="22.5" customHeight="1">
      <c r="A14" s="2"/>
      <c r="B14" s="17" t="s">
        <v>22</v>
      </c>
      <c r="C14" s="11">
        <f t="shared" ref="C14:N14" si="8">SUMIF(INDIRECT(C$12&amp;"!B10:B17"),$B14,INDIRECT(C$12&amp;"!D10:D17"))</f>
        <v>2100</v>
      </c>
      <c r="D14" s="11">
        <f t="shared" si="8"/>
        <v>2300</v>
      </c>
      <c r="E14" s="11">
        <f t="shared" si="8"/>
        <v>2100</v>
      </c>
      <c r="F14" s="11">
        <f t="shared" si="8"/>
        <v>2000</v>
      </c>
      <c r="G14" s="11">
        <f t="shared" si="8"/>
        <v>2700</v>
      </c>
      <c r="H14" s="11">
        <f t="shared" si="8"/>
        <v>2300</v>
      </c>
      <c r="I14" s="11">
        <f t="shared" si="8"/>
        <v>2100</v>
      </c>
      <c r="J14" s="11">
        <f t="shared" si="8"/>
        <v>2300</v>
      </c>
      <c r="K14" s="11">
        <f t="shared" si="8"/>
        <v>2300</v>
      </c>
      <c r="L14" s="11">
        <f t="shared" si="8"/>
        <v>2100</v>
      </c>
      <c r="M14" s="11">
        <f t="shared" si="8"/>
        <v>2300</v>
      </c>
      <c r="N14" s="11">
        <f t="shared" si="8"/>
        <v>2050</v>
      </c>
      <c r="O14" s="2"/>
    </row>
    <row r="15" ht="22.5" customHeight="1">
      <c r="A15" s="2"/>
      <c r="B15" s="17" t="s">
        <v>23</v>
      </c>
      <c r="C15" s="11">
        <f t="shared" ref="C15:N15" si="9">SUMIF(INDIRECT(C$12&amp;"!B10:B17"),$B15,INDIRECT(C$12&amp;"!D10:D17"))</f>
        <v>500</v>
      </c>
      <c r="D15" s="11">
        <f t="shared" si="9"/>
        <v>700</v>
      </c>
      <c r="E15" s="11">
        <f t="shared" si="9"/>
        <v>650</v>
      </c>
      <c r="F15" s="11">
        <f t="shared" si="9"/>
        <v>650</v>
      </c>
      <c r="G15" s="11">
        <f t="shared" si="9"/>
        <v>800</v>
      </c>
      <c r="H15" s="11">
        <f t="shared" si="9"/>
        <v>800</v>
      </c>
      <c r="I15" s="11">
        <f t="shared" si="9"/>
        <v>650</v>
      </c>
      <c r="J15" s="11">
        <f t="shared" si="9"/>
        <v>900</v>
      </c>
      <c r="K15" s="11">
        <f t="shared" si="9"/>
        <v>500</v>
      </c>
      <c r="L15" s="11">
        <f t="shared" si="9"/>
        <v>700</v>
      </c>
      <c r="M15" s="11">
        <f t="shared" si="9"/>
        <v>700</v>
      </c>
      <c r="N15" s="11">
        <f t="shared" si="9"/>
        <v>700</v>
      </c>
      <c r="O15" s="2"/>
    </row>
    <row r="16" ht="22.5" customHeight="1">
      <c r="A16" s="2"/>
      <c r="B16" s="17" t="s">
        <v>24</v>
      </c>
      <c r="C16" s="11">
        <f t="shared" ref="C16:N16" si="10">SUMIF(INDIRECT(C$12&amp;"!B10:B17"),$B16,INDIRECT(C$12&amp;"!D10:D17"))</f>
        <v>2000</v>
      </c>
      <c r="D16" s="11">
        <f t="shared" si="10"/>
        <v>1800</v>
      </c>
      <c r="E16" s="11">
        <f t="shared" si="10"/>
        <v>1950</v>
      </c>
      <c r="F16" s="11">
        <f t="shared" si="10"/>
        <v>2000</v>
      </c>
      <c r="G16" s="11">
        <f t="shared" si="10"/>
        <v>2110</v>
      </c>
      <c r="H16" s="11">
        <f t="shared" si="10"/>
        <v>1800</v>
      </c>
      <c r="I16" s="11">
        <f t="shared" si="10"/>
        <v>1950</v>
      </c>
      <c r="J16" s="11">
        <f t="shared" si="10"/>
        <v>1800</v>
      </c>
      <c r="K16" s="11">
        <f t="shared" si="10"/>
        <v>1800</v>
      </c>
      <c r="L16" s="11">
        <f t="shared" si="10"/>
        <v>1800</v>
      </c>
      <c r="M16" s="11">
        <f t="shared" si="10"/>
        <v>1800</v>
      </c>
      <c r="N16" s="11">
        <f t="shared" si="10"/>
        <v>1800</v>
      </c>
      <c r="O16" s="2"/>
    </row>
    <row r="17" ht="22.5" customHeight="1">
      <c r="A17" s="2"/>
      <c r="B17" s="17" t="s">
        <v>25</v>
      </c>
      <c r="C17" s="11">
        <f t="shared" ref="C17:N17" si="11">SUMIF(INDIRECT(C$12&amp;"!B10:B17"),$B17,INDIRECT(C$12&amp;"!D10:D17"))</f>
        <v>2100</v>
      </c>
      <c r="D17" s="11">
        <f t="shared" si="11"/>
        <v>2050</v>
      </c>
      <c r="E17" s="11">
        <f t="shared" si="11"/>
        <v>2100</v>
      </c>
      <c r="F17" s="11">
        <f t="shared" si="11"/>
        <v>2350</v>
      </c>
      <c r="G17" s="11">
        <f t="shared" si="11"/>
        <v>2750</v>
      </c>
      <c r="H17" s="11">
        <f t="shared" si="11"/>
        <v>2050</v>
      </c>
      <c r="I17" s="11">
        <f t="shared" si="11"/>
        <v>2100</v>
      </c>
      <c r="J17" s="11">
        <f t="shared" si="11"/>
        <v>2300</v>
      </c>
      <c r="K17" s="11">
        <f t="shared" si="11"/>
        <v>2050</v>
      </c>
      <c r="L17" s="11">
        <f t="shared" si="11"/>
        <v>2050</v>
      </c>
      <c r="M17" s="11">
        <f t="shared" si="11"/>
        <v>2050</v>
      </c>
      <c r="N17" s="11">
        <f t="shared" si="11"/>
        <v>2050</v>
      </c>
      <c r="O17" s="2"/>
    </row>
    <row r="18" ht="22.5" customHeight="1">
      <c r="A18" s="2"/>
      <c r="B18" s="17" t="s">
        <v>26</v>
      </c>
      <c r="C18" s="11">
        <f t="shared" ref="C18:N18" si="12">SUMIF(INDIRECT(C$12&amp;"!B10:B17"),$B18,INDIRECT(C$12&amp;"!D10:D17"))</f>
        <v>200</v>
      </c>
      <c r="D18" s="11">
        <f t="shared" si="12"/>
        <v>300</v>
      </c>
      <c r="E18" s="11">
        <f t="shared" si="12"/>
        <v>350</v>
      </c>
      <c r="F18" s="11">
        <f t="shared" si="12"/>
        <v>400</v>
      </c>
      <c r="G18" s="11">
        <f t="shared" si="12"/>
        <v>600</v>
      </c>
      <c r="H18" s="11">
        <f t="shared" si="12"/>
        <v>300</v>
      </c>
      <c r="I18" s="11">
        <f t="shared" si="12"/>
        <v>350</v>
      </c>
      <c r="J18" s="11">
        <f t="shared" si="12"/>
        <v>300</v>
      </c>
      <c r="K18" s="11">
        <f t="shared" si="12"/>
        <v>300</v>
      </c>
      <c r="L18" s="11">
        <f t="shared" si="12"/>
        <v>150</v>
      </c>
      <c r="M18" s="11">
        <f t="shared" si="12"/>
        <v>500</v>
      </c>
      <c r="N18" s="11">
        <f t="shared" si="12"/>
        <v>300</v>
      </c>
      <c r="O18" s="2"/>
    </row>
    <row r="19" ht="22.5" customHeight="1">
      <c r="A19" s="2"/>
      <c r="B19" s="17"/>
      <c r="C19" s="11">
        <f t="shared" ref="C19:N19" si="13">SUMIF(INDIRECT(C$12&amp;"!B10:B17"),$B19,INDIRECT(C$12&amp;"!D10:D17"))</f>
        <v>0</v>
      </c>
      <c r="D19" s="11">
        <f t="shared" si="13"/>
        <v>0</v>
      </c>
      <c r="E19" s="11">
        <f t="shared" si="13"/>
        <v>0</v>
      </c>
      <c r="F19" s="11">
        <f t="shared" si="13"/>
        <v>0</v>
      </c>
      <c r="G19" s="11">
        <f t="shared" si="13"/>
        <v>0</v>
      </c>
      <c r="H19" s="11">
        <f t="shared" si="13"/>
        <v>0</v>
      </c>
      <c r="I19" s="11">
        <f t="shared" si="13"/>
        <v>0</v>
      </c>
      <c r="J19" s="11">
        <f t="shared" si="13"/>
        <v>0</v>
      </c>
      <c r="K19" s="11">
        <f t="shared" si="13"/>
        <v>0</v>
      </c>
      <c r="L19" s="11">
        <f t="shared" si="13"/>
        <v>0</v>
      </c>
      <c r="M19" s="11">
        <f t="shared" si="13"/>
        <v>0</v>
      </c>
      <c r="N19" s="11">
        <f t="shared" si="13"/>
        <v>0</v>
      </c>
      <c r="O19" s="2"/>
    </row>
    <row r="20" ht="22.5" customHeight="1">
      <c r="A20" s="2"/>
      <c r="B20" s="17"/>
      <c r="C20" s="11">
        <f t="shared" ref="C20:N20" si="14">SUMIF(INDIRECT(C$12&amp;"!B10:B17"),$B20,INDIRECT(C$12&amp;"!D10:D17"))</f>
        <v>0</v>
      </c>
      <c r="D20" s="11">
        <f t="shared" si="14"/>
        <v>0</v>
      </c>
      <c r="E20" s="11">
        <f t="shared" si="14"/>
        <v>0</v>
      </c>
      <c r="F20" s="11">
        <f t="shared" si="14"/>
        <v>0</v>
      </c>
      <c r="G20" s="11">
        <f t="shared" si="14"/>
        <v>0</v>
      </c>
      <c r="H20" s="11">
        <f t="shared" si="14"/>
        <v>0</v>
      </c>
      <c r="I20" s="11">
        <f t="shared" si="14"/>
        <v>0</v>
      </c>
      <c r="J20" s="11">
        <f t="shared" si="14"/>
        <v>0</v>
      </c>
      <c r="K20" s="11">
        <f t="shared" si="14"/>
        <v>0</v>
      </c>
      <c r="L20" s="11">
        <f t="shared" si="14"/>
        <v>0</v>
      </c>
      <c r="M20" s="11">
        <f t="shared" si="14"/>
        <v>0</v>
      </c>
      <c r="N20" s="11">
        <f t="shared" si="14"/>
        <v>0</v>
      </c>
      <c r="O20" s="2"/>
    </row>
    <row r="21" ht="22.5" customHeight="1">
      <c r="A21" s="2"/>
      <c r="B21" s="16" t="s">
        <v>27</v>
      </c>
      <c r="C21" s="13">
        <f t="shared" ref="C21:N21" si="15">SUM(C13:C20)</f>
        <v>8900</v>
      </c>
      <c r="D21" s="13">
        <f t="shared" si="15"/>
        <v>9650</v>
      </c>
      <c r="E21" s="13">
        <f t="shared" si="15"/>
        <v>9400</v>
      </c>
      <c r="F21" s="13">
        <f t="shared" si="15"/>
        <v>9600</v>
      </c>
      <c r="G21" s="13">
        <f t="shared" si="15"/>
        <v>10910</v>
      </c>
      <c r="H21" s="13">
        <f t="shared" si="15"/>
        <v>9750</v>
      </c>
      <c r="I21" s="13">
        <f t="shared" si="15"/>
        <v>9400</v>
      </c>
      <c r="J21" s="13">
        <f t="shared" si="15"/>
        <v>10100</v>
      </c>
      <c r="K21" s="13">
        <f t="shared" si="15"/>
        <v>9450</v>
      </c>
      <c r="L21" s="13">
        <f t="shared" si="15"/>
        <v>8900</v>
      </c>
      <c r="M21" s="13">
        <f t="shared" si="15"/>
        <v>9100</v>
      </c>
      <c r="N21" s="13">
        <f t="shared" si="15"/>
        <v>9400</v>
      </c>
      <c r="O21" s="2"/>
    </row>
    <row r="22" ht="15.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ht="30.0" customHeight="1">
      <c r="A23" s="14"/>
      <c r="B23" s="15" t="s">
        <v>15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  <c r="O23" s="14"/>
    </row>
    <row r="24">
      <c r="A24" s="2"/>
      <c r="B24" s="12" t="s">
        <v>20</v>
      </c>
      <c r="C24" s="8" t="s">
        <v>2</v>
      </c>
      <c r="D24" s="8" t="s">
        <v>3</v>
      </c>
      <c r="E24" s="9" t="s">
        <v>4</v>
      </c>
      <c r="F24" s="9" t="s">
        <v>5</v>
      </c>
      <c r="G24" s="9" t="s">
        <v>6</v>
      </c>
      <c r="H24" s="9" t="s">
        <v>7</v>
      </c>
      <c r="I24" s="9" t="s">
        <v>8</v>
      </c>
      <c r="J24" s="9" t="s">
        <v>9</v>
      </c>
      <c r="K24" s="9" t="s">
        <v>10</v>
      </c>
      <c r="L24" s="9" t="s">
        <v>11</v>
      </c>
      <c r="M24" s="9" t="s">
        <v>12</v>
      </c>
      <c r="N24" s="9" t="s">
        <v>13</v>
      </c>
      <c r="O24" s="2"/>
    </row>
    <row r="25" ht="22.5" customHeight="1">
      <c r="A25" s="2"/>
      <c r="B25" s="18" t="s">
        <v>28</v>
      </c>
      <c r="C25" s="19">
        <f t="shared" ref="C25:N25" si="16">SUMIF(INDIRECT(C$24&amp;"!B22:B29"),$B25,INDIRECT(C$24&amp;"!D22:D29"))</f>
        <v>300</v>
      </c>
      <c r="D25" s="19">
        <f t="shared" si="16"/>
        <v>325</v>
      </c>
      <c r="E25" s="19">
        <f t="shared" si="16"/>
        <v>285</v>
      </c>
      <c r="F25" s="19">
        <f t="shared" si="16"/>
        <v>300</v>
      </c>
      <c r="G25" s="19">
        <f t="shared" si="16"/>
        <v>325</v>
      </c>
      <c r="H25" s="19">
        <f t="shared" si="16"/>
        <v>325</v>
      </c>
      <c r="I25" s="19">
        <f t="shared" si="16"/>
        <v>300</v>
      </c>
      <c r="J25" s="19">
        <f t="shared" si="16"/>
        <v>325</v>
      </c>
      <c r="K25" s="19">
        <f t="shared" si="16"/>
        <v>325</v>
      </c>
      <c r="L25" s="19">
        <f t="shared" si="16"/>
        <v>325</v>
      </c>
      <c r="M25" s="19">
        <f t="shared" si="16"/>
        <v>325</v>
      </c>
      <c r="N25" s="19">
        <f t="shared" si="16"/>
        <v>325</v>
      </c>
      <c r="O25" s="2"/>
    </row>
    <row r="26" ht="22.5" customHeight="1">
      <c r="A26" s="2"/>
      <c r="B26" s="18" t="s">
        <v>29</v>
      </c>
      <c r="C26" s="19">
        <f t="shared" ref="C26:N26" si="17">SUMIF(INDIRECT(C$24&amp;"!B22:B29"),$B26,INDIRECT(C$24&amp;"!D22:D29"))</f>
        <v>500</v>
      </c>
      <c r="D26" s="19">
        <f t="shared" si="17"/>
        <v>550</v>
      </c>
      <c r="E26" s="19">
        <f t="shared" si="17"/>
        <v>480</v>
      </c>
      <c r="F26" s="19">
        <f t="shared" si="17"/>
        <v>500</v>
      </c>
      <c r="G26" s="19">
        <f t="shared" si="17"/>
        <v>700</v>
      </c>
      <c r="H26" s="19">
        <f t="shared" si="17"/>
        <v>550</v>
      </c>
      <c r="I26" s="19">
        <f t="shared" si="17"/>
        <v>500</v>
      </c>
      <c r="J26" s="19">
        <f t="shared" si="17"/>
        <v>550</v>
      </c>
      <c r="K26" s="19">
        <f t="shared" si="17"/>
        <v>550</v>
      </c>
      <c r="L26" s="19">
        <f t="shared" si="17"/>
        <v>550</v>
      </c>
      <c r="M26" s="19">
        <f t="shared" si="17"/>
        <v>550</v>
      </c>
      <c r="N26" s="19">
        <f t="shared" si="17"/>
        <v>550</v>
      </c>
      <c r="O26" s="2"/>
    </row>
    <row r="27" ht="22.5" customHeight="1">
      <c r="A27" s="2"/>
      <c r="B27" s="18" t="s">
        <v>30</v>
      </c>
      <c r="C27" s="19">
        <f t="shared" ref="C27:N27" si="18">SUMIF(INDIRECT(C$24&amp;"!B22:B29"),$B27,INDIRECT(C$24&amp;"!D22:D29"))</f>
        <v>200</v>
      </c>
      <c r="D27" s="19">
        <f t="shared" si="18"/>
        <v>210</v>
      </c>
      <c r="E27" s="19">
        <f t="shared" si="18"/>
        <v>220</v>
      </c>
      <c r="F27" s="19">
        <f t="shared" si="18"/>
        <v>200</v>
      </c>
      <c r="G27" s="19">
        <f t="shared" si="18"/>
        <v>210</v>
      </c>
      <c r="H27" s="19">
        <f t="shared" si="18"/>
        <v>400</v>
      </c>
      <c r="I27" s="19">
        <f t="shared" si="18"/>
        <v>200</v>
      </c>
      <c r="J27" s="19">
        <f t="shared" si="18"/>
        <v>210</v>
      </c>
      <c r="K27" s="19">
        <f t="shared" si="18"/>
        <v>210</v>
      </c>
      <c r="L27" s="19">
        <f t="shared" si="18"/>
        <v>210</v>
      </c>
      <c r="M27" s="19">
        <f t="shared" si="18"/>
        <v>210</v>
      </c>
      <c r="N27" s="19">
        <f t="shared" si="18"/>
        <v>200</v>
      </c>
      <c r="O27" s="2"/>
    </row>
    <row r="28" ht="22.5" customHeight="1">
      <c r="A28" s="2"/>
      <c r="B28" s="18" t="s">
        <v>31</v>
      </c>
      <c r="C28" s="19">
        <f t="shared" ref="C28:N28" si="19">SUMIF(INDIRECT(C$24&amp;"!B22:B29"),$B28,INDIRECT(C$24&amp;"!D22:D29"))</f>
        <v>400</v>
      </c>
      <c r="D28" s="19">
        <f t="shared" si="19"/>
        <v>500</v>
      </c>
      <c r="E28" s="19">
        <f t="shared" si="19"/>
        <v>500</v>
      </c>
      <c r="F28" s="19">
        <f t="shared" si="19"/>
        <v>400</v>
      </c>
      <c r="G28" s="19">
        <f t="shared" si="19"/>
        <v>600</v>
      </c>
      <c r="H28" s="19">
        <f t="shared" si="19"/>
        <v>500</v>
      </c>
      <c r="I28" s="19">
        <f t="shared" si="19"/>
        <v>400</v>
      </c>
      <c r="J28" s="19">
        <f t="shared" si="19"/>
        <v>550</v>
      </c>
      <c r="K28" s="19">
        <f t="shared" si="19"/>
        <v>500</v>
      </c>
      <c r="L28" s="19">
        <f t="shared" si="19"/>
        <v>500</v>
      </c>
      <c r="M28" s="19">
        <f t="shared" si="19"/>
        <v>500</v>
      </c>
      <c r="N28" s="19">
        <f t="shared" si="19"/>
        <v>500</v>
      </c>
      <c r="O28" s="2"/>
    </row>
    <row r="29" ht="22.5" customHeight="1">
      <c r="A29" s="2"/>
      <c r="B29" s="18" t="s">
        <v>32</v>
      </c>
      <c r="C29" s="19">
        <f t="shared" ref="C29:N29" si="20">SUMIF(INDIRECT(C$24&amp;"!B22:B29"),$B29,INDIRECT(C$24&amp;"!D22:D29"))</f>
        <v>150</v>
      </c>
      <c r="D29" s="19">
        <f t="shared" si="20"/>
        <v>200</v>
      </c>
      <c r="E29" s="19">
        <f t="shared" si="20"/>
        <v>225</v>
      </c>
      <c r="F29" s="19">
        <f t="shared" si="20"/>
        <v>150</v>
      </c>
      <c r="G29" s="19">
        <f t="shared" si="20"/>
        <v>200</v>
      </c>
      <c r="H29" s="19">
        <f t="shared" si="20"/>
        <v>200</v>
      </c>
      <c r="I29" s="19">
        <f t="shared" si="20"/>
        <v>150</v>
      </c>
      <c r="J29" s="19">
        <f t="shared" si="20"/>
        <v>200</v>
      </c>
      <c r="K29" s="19">
        <f t="shared" si="20"/>
        <v>200</v>
      </c>
      <c r="L29" s="19">
        <f t="shared" si="20"/>
        <v>200</v>
      </c>
      <c r="M29" s="19">
        <f t="shared" si="20"/>
        <v>200</v>
      </c>
      <c r="N29" s="19">
        <f t="shared" si="20"/>
        <v>200</v>
      </c>
      <c r="O29" s="2"/>
    </row>
    <row r="30" ht="22.5" customHeight="1">
      <c r="A30" s="2"/>
      <c r="B30" s="18"/>
      <c r="C30" s="19">
        <f t="shared" ref="C30:N30" si="21">SUMIF(INDIRECT(C$24&amp;"!B22:B29"),$B30,INDIRECT(C$24&amp;"!D22:D29"))</f>
        <v>0</v>
      </c>
      <c r="D30" s="19">
        <f t="shared" si="21"/>
        <v>0</v>
      </c>
      <c r="E30" s="19">
        <f t="shared" si="21"/>
        <v>0</v>
      </c>
      <c r="F30" s="19">
        <f t="shared" si="21"/>
        <v>0</v>
      </c>
      <c r="G30" s="19">
        <f t="shared" si="21"/>
        <v>0</v>
      </c>
      <c r="H30" s="19">
        <f t="shared" si="21"/>
        <v>0</v>
      </c>
      <c r="I30" s="19">
        <f t="shared" si="21"/>
        <v>0</v>
      </c>
      <c r="J30" s="19">
        <f t="shared" si="21"/>
        <v>0</v>
      </c>
      <c r="K30" s="19">
        <f t="shared" si="21"/>
        <v>0</v>
      </c>
      <c r="L30" s="19">
        <f t="shared" si="21"/>
        <v>0</v>
      </c>
      <c r="M30" s="19">
        <f t="shared" si="21"/>
        <v>0</v>
      </c>
      <c r="N30" s="19">
        <f t="shared" si="21"/>
        <v>0</v>
      </c>
      <c r="O30" s="2"/>
    </row>
    <row r="31" ht="22.5" customHeight="1">
      <c r="A31" s="2"/>
      <c r="B31" s="18"/>
      <c r="C31" s="19">
        <f t="shared" ref="C31:N31" si="22">SUMIF(INDIRECT(C$24&amp;"!B22:B29"),$B31,INDIRECT(C$24&amp;"!D22:D29"))</f>
        <v>0</v>
      </c>
      <c r="D31" s="19">
        <f t="shared" si="22"/>
        <v>0</v>
      </c>
      <c r="E31" s="19">
        <f t="shared" si="22"/>
        <v>0</v>
      </c>
      <c r="F31" s="19">
        <f t="shared" si="22"/>
        <v>0</v>
      </c>
      <c r="G31" s="19">
        <f t="shared" si="22"/>
        <v>0</v>
      </c>
      <c r="H31" s="19">
        <f t="shared" si="22"/>
        <v>0</v>
      </c>
      <c r="I31" s="19">
        <f t="shared" si="22"/>
        <v>0</v>
      </c>
      <c r="J31" s="19">
        <f t="shared" si="22"/>
        <v>0</v>
      </c>
      <c r="K31" s="19">
        <f t="shared" si="22"/>
        <v>0</v>
      </c>
      <c r="L31" s="19">
        <f t="shared" si="22"/>
        <v>0</v>
      </c>
      <c r="M31" s="19">
        <f t="shared" si="22"/>
        <v>0</v>
      </c>
      <c r="N31" s="19">
        <f t="shared" si="22"/>
        <v>0</v>
      </c>
      <c r="O31" s="2"/>
    </row>
    <row r="32" ht="22.5" customHeight="1">
      <c r="A32" s="2"/>
      <c r="B32" s="18"/>
      <c r="C32" s="19">
        <f t="shared" ref="C32:N32" si="23">SUMIF(INDIRECT(C$24&amp;"!B22:B29"),$B32,INDIRECT(C$24&amp;"!D22:D29"))</f>
        <v>0</v>
      </c>
      <c r="D32" s="19">
        <f t="shared" si="23"/>
        <v>0</v>
      </c>
      <c r="E32" s="19">
        <f t="shared" si="23"/>
        <v>0</v>
      </c>
      <c r="F32" s="19">
        <f t="shared" si="23"/>
        <v>0</v>
      </c>
      <c r="G32" s="19">
        <f t="shared" si="23"/>
        <v>0</v>
      </c>
      <c r="H32" s="19">
        <f t="shared" si="23"/>
        <v>0</v>
      </c>
      <c r="I32" s="19">
        <f t="shared" si="23"/>
        <v>0</v>
      </c>
      <c r="J32" s="19">
        <f t="shared" si="23"/>
        <v>0</v>
      </c>
      <c r="K32" s="19">
        <f t="shared" si="23"/>
        <v>0</v>
      </c>
      <c r="L32" s="19">
        <f t="shared" si="23"/>
        <v>0</v>
      </c>
      <c r="M32" s="19">
        <f t="shared" si="23"/>
        <v>0</v>
      </c>
      <c r="N32" s="19">
        <f t="shared" si="23"/>
        <v>0</v>
      </c>
      <c r="O32" s="2"/>
    </row>
    <row r="33" ht="22.5" customHeight="1">
      <c r="A33" s="2"/>
      <c r="B33" s="12" t="s">
        <v>33</v>
      </c>
      <c r="C33" s="13">
        <f t="shared" ref="C33:N33" si="24">SUM(C25:C32)</f>
        <v>1550</v>
      </c>
      <c r="D33" s="13">
        <f t="shared" si="24"/>
        <v>1785</v>
      </c>
      <c r="E33" s="13">
        <f t="shared" si="24"/>
        <v>1710</v>
      </c>
      <c r="F33" s="13">
        <f t="shared" si="24"/>
        <v>1550</v>
      </c>
      <c r="G33" s="13">
        <f t="shared" si="24"/>
        <v>2035</v>
      </c>
      <c r="H33" s="13">
        <f t="shared" si="24"/>
        <v>1975</v>
      </c>
      <c r="I33" s="13">
        <f t="shared" si="24"/>
        <v>1550</v>
      </c>
      <c r="J33" s="13">
        <f t="shared" si="24"/>
        <v>1835</v>
      </c>
      <c r="K33" s="13">
        <f t="shared" si="24"/>
        <v>1785</v>
      </c>
      <c r="L33" s="13">
        <f t="shared" si="24"/>
        <v>1785</v>
      </c>
      <c r="M33" s="13">
        <f t="shared" si="24"/>
        <v>1785</v>
      </c>
      <c r="N33" s="13">
        <f t="shared" si="24"/>
        <v>1775</v>
      </c>
      <c r="O33" s="2"/>
    </row>
    <row r="3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ht="30.0" customHeight="1">
      <c r="A35" s="14"/>
      <c r="B35" s="15" t="s">
        <v>16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O35" s="14"/>
    </row>
    <row r="36">
      <c r="A36" s="2"/>
      <c r="B36" s="12" t="s">
        <v>20</v>
      </c>
      <c r="C36" s="8" t="s">
        <v>2</v>
      </c>
      <c r="D36" s="8" t="s">
        <v>3</v>
      </c>
      <c r="E36" s="9" t="s">
        <v>4</v>
      </c>
      <c r="F36" s="9" t="s">
        <v>5</v>
      </c>
      <c r="G36" s="9" t="s">
        <v>6</v>
      </c>
      <c r="H36" s="9" t="s">
        <v>7</v>
      </c>
      <c r="I36" s="9" t="s">
        <v>8</v>
      </c>
      <c r="J36" s="9" t="s">
        <v>9</v>
      </c>
      <c r="K36" s="9" t="s">
        <v>10</v>
      </c>
      <c r="L36" s="9" t="s">
        <v>11</v>
      </c>
      <c r="M36" s="9" t="s">
        <v>12</v>
      </c>
      <c r="N36" s="9" t="s">
        <v>13</v>
      </c>
      <c r="O36" s="2"/>
    </row>
    <row r="37" ht="22.5" customHeight="1">
      <c r="A37" s="2"/>
      <c r="B37" s="18" t="s">
        <v>34</v>
      </c>
      <c r="C37" s="19">
        <f t="shared" ref="C37:N37" si="25">SUMIF(INDIRECT(C$36&amp;"!F10:F29"),$B37,INDIRECT(C$36&amp;"!H10:H29"))</f>
        <v>180</v>
      </c>
      <c r="D37" s="19">
        <f t="shared" si="25"/>
        <v>200</v>
      </c>
      <c r="E37" s="19">
        <f t="shared" si="25"/>
        <v>200</v>
      </c>
      <c r="F37" s="19">
        <f t="shared" si="25"/>
        <v>200</v>
      </c>
      <c r="G37" s="19">
        <f t="shared" si="25"/>
        <v>200</v>
      </c>
      <c r="H37" s="19">
        <f t="shared" si="25"/>
        <v>200</v>
      </c>
      <c r="I37" s="19">
        <f t="shared" si="25"/>
        <v>200</v>
      </c>
      <c r="J37" s="19">
        <f t="shared" si="25"/>
        <v>200</v>
      </c>
      <c r="K37" s="19">
        <f t="shared" si="25"/>
        <v>200</v>
      </c>
      <c r="L37" s="19">
        <f t="shared" si="25"/>
        <v>200</v>
      </c>
      <c r="M37" s="19">
        <f t="shared" si="25"/>
        <v>200</v>
      </c>
      <c r="N37" s="19">
        <f t="shared" si="25"/>
        <v>200</v>
      </c>
      <c r="O37" s="2"/>
    </row>
    <row r="38" ht="22.5" customHeight="1">
      <c r="A38" s="2"/>
      <c r="B38" s="18" t="s">
        <v>35</v>
      </c>
      <c r="C38" s="19">
        <f t="shared" ref="C38:N38" si="26">SUMIF(INDIRECT(C$36&amp;"!F10:F29"),$B38,INDIRECT(C$36&amp;"!H10:H29"))</f>
        <v>80</v>
      </c>
      <c r="D38" s="19">
        <f t="shared" si="26"/>
        <v>100</v>
      </c>
      <c r="E38" s="19">
        <f t="shared" si="26"/>
        <v>125</v>
      </c>
      <c r="F38" s="19">
        <f t="shared" si="26"/>
        <v>90</v>
      </c>
      <c r="G38" s="19">
        <f t="shared" si="26"/>
        <v>100</v>
      </c>
      <c r="H38" s="19">
        <f t="shared" si="26"/>
        <v>100</v>
      </c>
      <c r="I38" s="19">
        <f t="shared" si="26"/>
        <v>100</v>
      </c>
      <c r="J38" s="19">
        <f t="shared" si="26"/>
        <v>100</v>
      </c>
      <c r="K38" s="19">
        <f t="shared" si="26"/>
        <v>100</v>
      </c>
      <c r="L38" s="19">
        <f t="shared" si="26"/>
        <v>100</v>
      </c>
      <c r="M38" s="19">
        <f t="shared" si="26"/>
        <v>100</v>
      </c>
      <c r="N38" s="19">
        <f t="shared" si="26"/>
        <v>80</v>
      </c>
      <c r="O38" s="2"/>
    </row>
    <row r="39" ht="22.5" customHeight="1">
      <c r="A39" s="2"/>
      <c r="B39" s="18" t="s">
        <v>36</v>
      </c>
      <c r="C39" s="19">
        <f t="shared" ref="C39:N39" si="27">SUMIF(INDIRECT(C$36&amp;"!F10:F29"),$B39,INDIRECT(C$36&amp;"!H10:H29"))</f>
        <v>150</v>
      </c>
      <c r="D39" s="19">
        <f t="shared" si="27"/>
        <v>150</v>
      </c>
      <c r="E39" s="19">
        <f t="shared" si="27"/>
        <v>175</v>
      </c>
      <c r="F39" s="19">
        <f t="shared" si="27"/>
        <v>160</v>
      </c>
      <c r="G39" s="19">
        <f t="shared" si="27"/>
        <v>150</v>
      </c>
      <c r="H39" s="19">
        <f t="shared" si="27"/>
        <v>200</v>
      </c>
      <c r="I39" s="19">
        <f t="shared" si="27"/>
        <v>150</v>
      </c>
      <c r="J39" s="19">
        <f t="shared" si="27"/>
        <v>325</v>
      </c>
      <c r="K39" s="19">
        <f t="shared" si="27"/>
        <v>150</v>
      </c>
      <c r="L39" s="19">
        <f t="shared" si="27"/>
        <v>150</v>
      </c>
      <c r="M39" s="19">
        <f t="shared" si="27"/>
        <v>200</v>
      </c>
      <c r="N39" s="19">
        <f t="shared" si="27"/>
        <v>150</v>
      </c>
      <c r="O39" s="2"/>
    </row>
    <row r="40" ht="22.5" customHeight="1">
      <c r="A40" s="2"/>
      <c r="B40" s="18" t="s">
        <v>37</v>
      </c>
      <c r="C40" s="19">
        <f t="shared" ref="C40:N40" si="28">SUMIF(INDIRECT(C$36&amp;"!F10:F29"),$B40,INDIRECT(C$36&amp;"!H10:H29"))</f>
        <v>75</v>
      </c>
      <c r="D40" s="19">
        <f t="shared" si="28"/>
        <v>85</v>
      </c>
      <c r="E40" s="19">
        <f t="shared" si="28"/>
        <v>75</v>
      </c>
      <c r="F40" s="19">
        <f t="shared" si="28"/>
        <v>80</v>
      </c>
      <c r="G40" s="19">
        <f t="shared" si="28"/>
        <v>85</v>
      </c>
      <c r="H40" s="19">
        <f t="shared" si="28"/>
        <v>85</v>
      </c>
      <c r="I40" s="19">
        <f t="shared" si="28"/>
        <v>85</v>
      </c>
      <c r="J40" s="19">
        <f t="shared" si="28"/>
        <v>85</v>
      </c>
      <c r="K40" s="19">
        <f t="shared" si="28"/>
        <v>85</v>
      </c>
      <c r="L40" s="19">
        <f t="shared" si="28"/>
        <v>85</v>
      </c>
      <c r="M40" s="19">
        <f t="shared" si="28"/>
        <v>85</v>
      </c>
      <c r="N40" s="19">
        <f t="shared" si="28"/>
        <v>85</v>
      </c>
      <c r="O40" s="2"/>
    </row>
    <row r="41" ht="22.5" customHeight="1">
      <c r="A41" s="2"/>
      <c r="B41" s="18" t="s">
        <v>38</v>
      </c>
      <c r="C41" s="19">
        <f t="shared" ref="C41:N41" si="29">SUMIF(INDIRECT(C$36&amp;"!F10:F29"),$B41,INDIRECT(C$36&amp;"!H10:H29"))</f>
        <v>50</v>
      </c>
      <c r="D41" s="19">
        <f t="shared" si="29"/>
        <v>50</v>
      </c>
      <c r="E41" s="19">
        <f t="shared" si="29"/>
        <v>100</v>
      </c>
      <c r="F41" s="19">
        <f t="shared" si="29"/>
        <v>50</v>
      </c>
      <c r="G41" s="19">
        <f t="shared" si="29"/>
        <v>50</v>
      </c>
      <c r="H41" s="19">
        <f t="shared" si="29"/>
        <v>50</v>
      </c>
      <c r="I41" s="19">
        <f t="shared" si="29"/>
        <v>50</v>
      </c>
      <c r="J41" s="19">
        <f t="shared" si="29"/>
        <v>50</v>
      </c>
      <c r="K41" s="19">
        <f t="shared" si="29"/>
        <v>50</v>
      </c>
      <c r="L41" s="19">
        <f t="shared" si="29"/>
        <v>50</v>
      </c>
      <c r="M41" s="19">
        <f t="shared" si="29"/>
        <v>50</v>
      </c>
      <c r="N41" s="19">
        <f t="shared" si="29"/>
        <v>50</v>
      </c>
      <c r="O41" s="2"/>
    </row>
    <row r="42" ht="22.5" customHeight="1">
      <c r="A42" s="2"/>
      <c r="B42" s="18" t="s">
        <v>39</v>
      </c>
      <c r="C42" s="19">
        <f t="shared" ref="C42:N42" si="30">SUMIF(INDIRECT(C$36&amp;"!F10:F29"),$B42,INDIRECT(C$36&amp;"!H10:H29"))</f>
        <v>70</v>
      </c>
      <c r="D42" s="19">
        <f t="shared" si="30"/>
        <v>80</v>
      </c>
      <c r="E42" s="19">
        <f t="shared" si="30"/>
        <v>100</v>
      </c>
      <c r="F42" s="19">
        <f t="shared" si="30"/>
        <v>80</v>
      </c>
      <c r="G42" s="19">
        <f t="shared" si="30"/>
        <v>80</v>
      </c>
      <c r="H42" s="19">
        <f t="shared" si="30"/>
        <v>80</v>
      </c>
      <c r="I42" s="19">
        <f t="shared" si="30"/>
        <v>80</v>
      </c>
      <c r="J42" s="19">
        <f t="shared" si="30"/>
        <v>80</v>
      </c>
      <c r="K42" s="19">
        <f t="shared" si="30"/>
        <v>80</v>
      </c>
      <c r="L42" s="19">
        <f t="shared" si="30"/>
        <v>80</v>
      </c>
      <c r="M42" s="19">
        <f t="shared" si="30"/>
        <v>80</v>
      </c>
      <c r="N42" s="19">
        <f t="shared" si="30"/>
        <v>80</v>
      </c>
      <c r="O42" s="2"/>
    </row>
    <row r="43" ht="22.5" customHeight="1">
      <c r="A43" s="2"/>
      <c r="B43" s="18" t="s">
        <v>40</v>
      </c>
      <c r="C43" s="19">
        <f t="shared" ref="C43:N43" si="31">SUMIF(INDIRECT(C$36&amp;"!F10:F29"),$B43,INDIRECT(C$36&amp;"!H10:H29"))</f>
        <v>120</v>
      </c>
      <c r="D43" s="19">
        <f t="shared" si="31"/>
        <v>135</v>
      </c>
      <c r="E43" s="19">
        <f t="shared" si="31"/>
        <v>150</v>
      </c>
      <c r="F43" s="19">
        <f t="shared" si="31"/>
        <v>120</v>
      </c>
      <c r="G43" s="19">
        <f t="shared" si="31"/>
        <v>200</v>
      </c>
      <c r="H43" s="19">
        <f t="shared" si="31"/>
        <v>135</v>
      </c>
      <c r="I43" s="19">
        <f t="shared" si="31"/>
        <v>135</v>
      </c>
      <c r="J43" s="19">
        <f t="shared" si="31"/>
        <v>500</v>
      </c>
      <c r="K43" s="19">
        <f t="shared" si="31"/>
        <v>135</v>
      </c>
      <c r="L43" s="19">
        <f t="shared" si="31"/>
        <v>135</v>
      </c>
      <c r="M43" s="19">
        <f t="shared" si="31"/>
        <v>135</v>
      </c>
      <c r="N43" s="19">
        <f t="shared" si="31"/>
        <v>135</v>
      </c>
      <c r="O43" s="2"/>
    </row>
    <row r="44" ht="22.5" customHeight="1">
      <c r="A44" s="2"/>
      <c r="B44" s="18" t="s">
        <v>41</v>
      </c>
      <c r="C44" s="19">
        <f t="shared" ref="C44:N44" si="32">SUMIF(INDIRECT(C$36&amp;"!F10:F29"),$B44,INDIRECT(C$36&amp;"!H10:H29"))</f>
        <v>60</v>
      </c>
      <c r="D44" s="19">
        <f t="shared" si="32"/>
        <v>70</v>
      </c>
      <c r="E44" s="19">
        <f t="shared" si="32"/>
        <v>75</v>
      </c>
      <c r="F44" s="19">
        <f t="shared" si="32"/>
        <v>70</v>
      </c>
      <c r="G44" s="19">
        <f t="shared" si="32"/>
        <v>70</v>
      </c>
      <c r="H44" s="19">
        <f t="shared" si="32"/>
        <v>70</v>
      </c>
      <c r="I44" s="19">
        <f t="shared" si="32"/>
        <v>70</v>
      </c>
      <c r="J44" s="19">
        <f t="shared" si="32"/>
        <v>70</v>
      </c>
      <c r="K44" s="19">
        <f t="shared" si="32"/>
        <v>70</v>
      </c>
      <c r="L44" s="19">
        <f t="shared" si="32"/>
        <v>70</v>
      </c>
      <c r="M44" s="19">
        <f t="shared" si="32"/>
        <v>70</v>
      </c>
      <c r="N44" s="19">
        <f t="shared" si="32"/>
        <v>70</v>
      </c>
      <c r="O44" s="2"/>
    </row>
    <row r="45" ht="22.5" customHeight="1">
      <c r="A45" s="2"/>
      <c r="B45" s="18"/>
      <c r="C45" s="19">
        <f t="shared" ref="C45:N45" si="33">SUMIF(INDIRECT(C$36&amp;"!F10:F29"),$B45,INDIRECT(C$36&amp;"!H10:H29"))</f>
        <v>0</v>
      </c>
      <c r="D45" s="19">
        <f t="shared" si="33"/>
        <v>0</v>
      </c>
      <c r="E45" s="19">
        <f t="shared" si="33"/>
        <v>0</v>
      </c>
      <c r="F45" s="19">
        <f t="shared" si="33"/>
        <v>0</v>
      </c>
      <c r="G45" s="19">
        <f t="shared" si="33"/>
        <v>0</v>
      </c>
      <c r="H45" s="19">
        <f t="shared" si="33"/>
        <v>0</v>
      </c>
      <c r="I45" s="19">
        <f t="shared" si="33"/>
        <v>0</v>
      </c>
      <c r="J45" s="19">
        <f t="shared" si="33"/>
        <v>0</v>
      </c>
      <c r="K45" s="19">
        <f t="shared" si="33"/>
        <v>0</v>
      </c>
      <c r="L45" s="19">
        <f t="shared" si="33"/>
        <v>0</v>
      </c>
      <c r="M45" s="19">
        <f t="shared" si="33"/>
        <v>0</v>
      </c>
      <c r="N45" s="19">
        <f t="shared" si="33"/>
        <v>0</v>
      </c>
      <c r="O45" s="2"/>
    </row>
    <row r="46" ht="22.5" customHeight="1">
      <c r="A46" s="2"/>
      <c r="B46" s="18"/>
      <c r="C46" s="19">
        <f t="shared" ref="C46:N46" si="34">SUMIF(INDIRECT(C$36&amp;"!F10:F29"),$B46,INDIRECT(C$36&amp;"!H10:H29"))</f>
        <v>0</v>
      </c>
      <c r="D46" s="19">
        <f t="shared" si="34"/>
        <v>0</v>
      </c>
      <c r="E46" s="19">
        <f t="shared" si="34"/>
        <v>0</v>
      </c>
      <c r="F46" s="19">
        <f t="shared" si="34"/>
        <v>0</v>
      </c>
      <c r="G46" s="19">
        <f t="shared" si="34"/>
        <v>0</v>
      </c>
      <c r="H46" s="19">
        <f t="shared" si="34"/>
        <v>0</v>
      </c>
      <c r="I46" s="19">
        <f t="shared" si="34"/>
        <v>0</v>
      </c>
      <c r="J46" s="19">
        <f t="shared" si="34"/>
        <v>0</v>
      </c>
      <c r="K46" s="19">
        <f t="shared" si="34"/>
        <v>0</v>
      </c>
      <c r="L46" s="19">
        <f t="shared" si="34"/>
        <v>0</v>
      </c>
      <c r="M46" s="19">
        <f t="shared" si="34"/>
        <v>0</v>
      </c>
      <c r="N46" s="19">
        <f t="shared" si="34"/>
        <v>0</v>
      </c>
      <c r="O46" s="2"/>
    </row>
    <row r="47" ht="22.5" customHeight="1">
      <c r="A47" s="2"/>
      <c r="B47" s="18"/>
      <c r="C47" s="19">
        <f t="shared" ref="C47:N47" si="35">SUMIF(INDIRECT(C$36&amp;"!F10:F29"),$B47,INDIRECT(C$36&amp;"!H10:H29"))</f>
        <v>0</v>
      </c>
      <c r="D47" s="19">
        <f t="shared" si="35"/>
        <v>0</v>
      </c>
      <c r="E47" s="19">
        <f t="shared" si="35"/>
        <v>0</v>
      </c>
      <c r="F47" s="19">
        <f t="shared" si="35"/>
        <v>0</v>
      </c>
      <c r="G47" s="19">
        <f t="shared" si="35"/>
        <v>0</v>
      </c>
      <c r="H47" s="19">
        <f t="shared" si="35"/>
        <v>0</v>
      </c>
      <c r="I47" s="19">
        <f t="shared" si="35"/>
        <v>0</v>
      </c>
      <c r="J47" s="19">
        <f t="shared" si="35"/>
        <v>0</v>
      </c>
      <c r="K47" s="19">
        <f t="shared" si="35"/>
        <v>0</v>
      </c>
      <c r="L47" s="19">
        <f t="shared" si="35"/>
        <v>0</v>
      </c>
      <c r="M47" s="19">
        <f t="shared" si="35"/>
        <v>0</v>
      </c>
      <c r="N47" s="19">
        <f t="shared" si="35"/>
        <v>0</v>
      </c>
      <c r="O47" s="2"/>
    </row>
    <row r="48" ht="22.5" customHeight="1">
      <c r="A48" s="2"/>
      <c r="B48" s="18"/>
      <c r="C48" s="19">
        <f t="shared" ref="C48:N48" si="36">SUMIF(INDIRECT(C$36&amp;"!F10:F29"),$B48,INDIRECT(C$36&amp;"!H10:H29"))</f>
        <v>0</v>
      </c>
      <c r="D48" s="19">
        <f t="shared" si="36"/>
        <v>0</v>
      </c>
      <c r="E48" s="19">
        <f t="shared" si="36"/>
        <v>0</v>
      </c>
      <c r="F48" s="19">
        <f t="shared" si="36"/>
        <v>0</v>
      </c>
      <c r="G48" s="19">
        <f t="shared" si="36"/>
        <v>0</v>
      </c>
      <c r="H48" s="19">
        <f t="shared" si="36"/>
        <v>0</v>
      </c>
      <c r="I48" s="19">
        <f t="shared" si="36"/>
        <v>0</v>
      </c>
      <c r="J48" s="19">
        <f t="shared" si="36"/>
        <v>0</v>
      </c>
      <c r="K48" s="19">
        <f t="shared" si="36"/>
        <v>0</v>
      </c>
      <c r="L48" s="19">
        <f t="shared" si="36"/>
        <v>0</v>
      </c>
      <c r="M48" s="19">
        <f t="shared" si="36"/>
        <v>0</v>
      </c>
      <c r="N48" s="19">
        <f t="shared" si="36"/>
        <v>0</v>
      </c>
      <c r="O48" s="2"/>
    </row>
    <row r="49" ht="22.5" customHeight="1">
      <c r="A49" s="2"/>
      <c r="B49" s="18"/>
      <c r="C49" s="19">
        <f t="shared" ref="C49:N49" si="37">SUMIF(INDIRECT(C$36&amp;"!F10:F29"),$B49,INDIRECT(C$36&amp;"!H10:H29"))</f>
        <v>0</v>
      </c>
      <c r="D49" s="19">
        <f t="shared" si="37"/>
        <v>0</v>
      </c>
      <c r="E49" s="19">
        <f t="shared" si="37"/>
        <v>0</v>
      </c>
      <c r="F49" s="19">
        <f t="shared" si="37"/>
        <v>0</v>
      </c>
      <c r="G49" s="19">
        <f t="shared" si="37"/>
        <v>0</v>
      </c>
      <c r="H49" s="19">
        <f t="shared" si="37"/>
        <v>0</v>
      </c>
      <c r="I49" s="19">
        <f t="shared" si="37"/>
        <v>0</v>
      </c>
      <c r="J49" s="19">
        <f t="shared" si="37"/>
        <v>0</v>
      </c>
      <c r="K49" s="19">
        <f t="shared" si="37"/>
        <v>0</v>
      </c>
      <c r="L49" s="19">
        <f t="shared" si="37"/>
        <v>0</v>
      </c>
      <c r="M49" s="19">
        <f t="shared" si="37"/>
        <v>0</v>
      </c>
      <c r="N49" s="19">
        <f t="shared" si="37"/>
        <v>0</v>
      </c>
      <c r="O49" s="2"/>
    </row>
    <row r="50" ht="22.5" customHeight="1">
      <c r="A50" s="2"/>
      <c r="B50" s="18"/>
      <c r="C50" s="19">
        <f t="shared" ref="C50:N50" si="38">SUMIF(INDIRECT(C$36&amp;"!F10:F29"),$B50,INDIRECT(C$36&amp;"!H10:H29"))</f>
        <v>0</v>
      </c>
      <c r="D50" s="19">
        <f t="shared" si="38"/>
        <v>0</v>
      </c>
      <c r="E50" s="19">
        <f t="shared" si="38"/>
        <v>0</v>
      </c>
      <c r="F50" s="19">
        <f t="shared" si="38"/>
        <v>0</v>
      </c>
      <c r="G50" s="19">
        <f t="shared" si="38"/>
        <v>0</v>
      </c>
      <c r="H50" s="19">
        <f t="shared" si="38"/>
        <v>0</v>
      </c>
      <c r="I50" s="19">
        <f t="shared" si="38"/>
        <v>0</v>
      </c>
      <c r="J50" s="19">
        <f t="shared" si="38"/>
        <v>0</v>
      </c>
      <c r="K50" s="19">
        <f t="shared" si="38"/>
        <v>0</v>
      </c>
      <c r="L50" s="19">
        <f t="shared" si="38"/>
        <v>0</v>
      </c>
      <c r="M50" s="19">
        <f t="shared" si="38"/>
        <v>0</v>
      </c>
      <c r="N50" s="19">
        <f t="shared" si="38"/>
        <v>0</v>
      </c>
      <c r="O50" s="2"/>
    </row>
    <row r="51" ht="22.5" customHeight="1">
      <c r="A51" s="2"/>
      <c r="B51" s="18"/>
      <c r="C51" s="19">
        <f t="shared" ref="C51:N51" si="39">SUMIF(INDIRECT(C$36&amp;"!F10:F29"),$B51,INDIRECT(C$36&amp;"!H10:H29"))</f>
        <v>0</v>
      </c>
      <c r="D51" s="19">
        <f t="shared" si="39"/>
        <v>0</v>
      </c>
      <c r="E51" s="19">
        <f t="shared" si="39"/>
        <v>0</v>
      </c>
      <c r="F51" s="19">
        <f t="shared" si="39"/>
        <v>0</v>
      </c>
      <c r="G51" s="19">
        <f t="shared" si="39"/>
        <v>0</v>
      </c>
      <c r="H51" s="19">
        <f t="shared" si="39"/>
        <v>0</v>
      </c>
      <c r="I51" s="19">
        <f t="shared" si="39"/>
        <v>0</v>
      </c>
      <c r="J51" s="19">
        <f t="shared" si="39"/>
        <v>0</v>
      </c>
      <c r="K51" s="19">
        <f t="shared" si="39"/>
        <v>0</v>
      </c>
      <c r="L51" s="19">
        <f t="shared" si="39"/>
        <v>0</v>
      </c>
      <c r="M51" s="19">
        <f t="shared" si="39"/>
        <v>0</v>
      </c>
      <c r="N51" s="19">
        <f t="shared" si="39"/>
        <v>0</v>
      </c>
      <c r="O51" s="2"/>
    </row>
    <row r="52" ht="22.5" customHeight="1">
      <c r="A52" s="2"/>
      <c r="B52" s="18"/>
      <c r="C52" s="19">
        <f t="shared" ref="C52:N52" si="40">SUMIF(INDIRECT(C$36&amp;"!F10:F29"),$B52,INDIRECT(C$36&amp;"!H10:H29"))</f>
        <v>0</v>
      </c>
      <c r="D52" s="19">
        <f t="shared" si="40"/>
        <v>0</v>
      </c>
      <c r="E52" s="19">
        <f t="shared" si="40"/>
        <v>0</v>
      </c>
      <c r="F52" s="19">
        <f t="shared" si="40"/>
        <v>0</v>
      </c>
      <c r="G52" s="19">
        <f t="shared" si="40"/>
        <v>0</v>
      </c>
      <c r="H52" s="19">
        <f t="shared" si="40"/>
        <v>0</v>
      </c>
      <c r="I52" s="19">
        <f t="shared" si="40"/>
        <v>0</v>
      </c>
      <c r="J52" s="19">
        <f t="shared" si="40"/>
        <v>0</v>
      </c>
      <c r="K52" s="19">
        <f t="shared" si="40"/>
        <v>0</v>
      </c>
      <c r="L52" s="19">
        <f t="shared" si="40"/>
        <v>0</v>
      </c>
      <c r="M52" s="19">
        <f t="shared" si="40"/>
        <v>0</v>
      </c>
      <c r="N52" s="19">
        <f t="shared" si="40"/>
        <v>0</v>
      </c>
      <c r="O52" s="2"/>
    </row>
    <row r="53" ht="22.5" customHeight="1">
      <c r="A53" s="2"/>
      <c r="B53" s="18"/>
      <c r="C53" s="19">
        <f t="shared" ref="C53:N53" si="41">SUMIF(INDIRECT(C$36&amp;"!F10:F29"),$B53,INDIRECT(C$36&amp;"!H10:H29"))</f>
        <v>0</v>
      </c>
      <c r="D53" s="19">
        <f t="shared" si="41"/>
        <v>0</v>
      </c>
      <c r="E53" s="19">
        <f t="shared" si="41"/>
        <v>0</v>
      </c>
      <c r="F53" s="19">
        <f t="shared" si="41"/>
        <v>0</v>
      </c>
      <c r="G53" s="19">
        <f t="shared" si="41"/>
        <v>0</v>
      </c>
      <c r="H53" s="19">
        <f t="shared" si="41"/>
        <v>0</v>
      </c>
      <c r="I53" s="19">
        <f t="shared" si="41"/>
        <v>0</v>
      </c>
      <c r="J53" s="19">
        <f t="shared" si="41"/>
        <v>0</v>
      </c>
      <c r="K53" s="19">
        <f t="shared" si="41"/>
        <v>0</v>
      </c>
      <c r="L53" s="19">
        <f t="shared" si="41"/>
        <v>0</v>
      </c>
      <c r="M53" s="19">
        <f t="shared" si="41"/>
        <v>0</v>
      </c>
      <c r="N53" s="19">
        <f t="shared" si="41"/>
        <v>0</v>
      </c>
      <c r="O53" s="2"/>
    </row>
    <row r="54" ht="22.5" customHeight="1">
      <c r="A54" s="2"/>
      <c r="B54" s="18"/>
      <c r="C54" s="19">
        <f t="shared" ref="C54:N54" si="42">SUMIF(INDIRECT(C$36&amp;"!F10:F29"),$B54,INDIRECT(C$36&amp;"!H10:H29"))</f>
        <v>0</v>
      </c>
      <c r="D54" s="19">
        <f t="shared" si="42"/>
        <v>0</v>
      </c>
      <c r="E54" s="19">
        <f t="shared" si="42"/>
        <v>0</v>
      </c>
      <c r="F54" s="19">
        <f t="shared" si="42"/>
        <v>0</v>
      </c>
      <c r="G54" s="19">
        <f t="shared" si="42"/>
        <v>0</v>
      </c>
      <c r="H54" s="19">
        <f t="shared" si="42"/>
        <v>0</v>
      </c>
      <c r="I54" s="19">
        <f t="shared" si="42"/>
        <v>0</v>
      </c>
      <c r="J54" s="19">
        <f t="shared" si="42"/>
        <v>0</v>
      </c>
      <c r="K54" s="19">
        <f t="shared" si="42"/>
        <v>0</v>
      </c>
      <c r="L54" s="19">
        <f t="shared" si="42"/>
        <v>0</v>
      </c>
      <c r="M54" s="19">
        <f t="shared" si="42"/>
        <v>0</v>
      </c>
      <c r="N54" s="19">
        <f t="shared" si="42"/>
        <v>0</v>
      </c>
      <c r="O54" s="2"/>
    </row>
    <row r="55" ht="22.5" customHeight="1">
      <c r="A55" s="2"/>
      <c r="B55" s="18"/>
      <c r="C55" s="19">
        <f t="shared" ref="C55:N55" si="43">SUMIF(INDIRECT(C$36&amp;"!F10:F29"),$B55,INDIRECT(C$36&amp;"!H10:H29"))</f>
        <v>0</v>
      </c>
      <c r="D55" s="19">
        <f t="shared" si="43"/>
        <v>0</v>
      </c>
      <c r="E55" s="19">
        <f t="shared" si="43"/>
        <v>0</v>
      </c>
      <c r="F55" s="19">
        <f t="shared" si="43"/>
        <v>0</v>
      </c>
      <c r="G55" s="19">
        <f t="shared" si="43"/>
        <v>0</v>
      </c>
      <c r="H55" s="19">
        <f t="shared" si="43"/>
        <v>0</v>
      </c>
      <c r="I55" s="19">
        <f t="shared" si="43"/>
        <v>0</v>
      </c>
      <c r="J55" s="19">
        <f t="shared" si="43"/>
        <v>0</v>
      </c>
      <c r="K55" s="19">
        <f t="shared" si="43"/>
        <v>0</v>
      </c>
      <c r="L55" s="19">
        <f t="shared" si="43"/>
        <v>0</v>
      </c>
      <c r="M55" s="19">
        <f t="shared" si="43"/>
        <v>0</v>
      </c>
      <c r="N55" s="19">
        <f t="shared" si="43"/>
        <v>0</v>
      </c>
      <c r="O55" s="2"/>
    </row>
    <row r="56" ht="22.5" customHeight="1">
      <c r="A56" s="2"/>
      <c r="B56" s="18"/>
      <c r="C56" s="19">
        <f t="shared" ref="C56:N56" si="44">SUMIF(INDIRECT(C$36&amp;"!F10:F29"),$B56,INDIRECT(C$36&amp;"!H10:H29"))</f>
        <v>0</v>
      </c>
      <c r="D56" s="19">
        <f t="shared" si="44"/>
        <v>0</v>
      </c>
      <c r="E56" s="19">
        <f t="shared" si="44"/>
        <v>0</v>
      </c>
      <c r="F56" s="19">
        <f t="shared" si="44"/>
        <v>0</v>
      </c>
      <c r="G56" s="19">
        <f t="shared" si="44"/>
        <v>0</v>
      </c>
      <c r="H56" s="19">
        <f t="shared" si="44"/>
        <v>0</v>
      </c>
      <c r="I56" s="19">
        <f t="shared" si="44"/>
        <v>0</v>
      </c>
      <c r="J56" s="19">
        <f t="shared" si="44"/>
        <v>0</v>
      </c>
      <c r="K56" s="19">
        <f t="shared" si="44"/>
        <v>0</v>
      </c>
      <c r="L56" s="19">
        <f t="shared" si="44"/>
        <v>0</v>
      </c>
      <c r="M56" s="19">
        <f t="shared" si="44"/>
        <v>0</v>
      </c>
      <c r="N56" s="19">
        <f t="shared" si="44"/>
        <v>0</v>
      </c>
      <c r="O56" s="2"/>
    </row>
    <row r="57" ht="22.5" customHeight="1">
      <c r="A57" s="2"/>
      <c r="B57" s="12" t="s">
        <v>42</v>
      </c>
      <c r="C57" s="13">
        <f t="shared" ref="C57:N57" si="45">SUM(C37:C56)</f>
        <v>785</v>
      </c>
      <c r="D57" s="13">
        <f t="shared" si="45"/>
        <v>870</v>
      </c>
      <c r="E57" s="13">
        <f t="shared" si="45"/>
        <v>1000</v>
      </c>
      <c r="F57" s="13">
        <f t="shared" si="45"/>
        <v>850</v>
      </c>
      <c r="G57" s="13">
        <f t="shared" si="45"/>
        <v>935</v>
      </c>
      <c r="H57" s="13">
        <f t="shared" si="45"/>
        <v>920</v>
      </c>
      <c r="I57" s="13">
        <f t="shared" si="45"/>
        <v>870</v>
      </c>
      <c r="J57" s="13">
        <f t="shared" si="45"/>
        <v>1410</v>
      </c>
      <c r="K57" s="13">
        <f t="shared" si="45"/>
        <v>870</v>
      </c>
      <c r="L57" s="13">
        <f t="shared" si="45"/>
        <v>870</v>
      </c>
      <c r="M57" s="13">
        <f t="shared" si="45"/>
        <v>920</v>
      </c>
      <c r="N57" s="13">
        <f t="shared" si="45"/>
        <v>850</v>
      </c>
      <c r="O57" s="2"/>
    </row>
    <row r="58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ht="30.0" customHeight="1">
      <c r="A59" s="14"/>
      <c r="B59" s="15" t="s">
        <v>17</v>
      </c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14"/>
    </row>
    <row r="60">
      <c r="A60" s="2"/>
      <c r="B60" s="12" t="s">
        <v>20</v>
      </c>
      <c r="C60" s="8" t="s">
        <v>2</v>
      </c>
      <c r="D60" s="8" t="s">
        <v>3</v>
      </c>
      <c r="E60" s="9" t="s">
        <v>4</v>
      </c>
      <c r="F60" s="9" t="s">
        <v>5</v>
      </c>
      <c r="G60" s="9" t="s">
        <v>6</v>
      </c>
      <c r="H60" s="9" t="s">
        <v>7</v>
      </c>
      <c r="I60" s="9" t="s">
        <v>8</v>
      </c>
      <c r="J60" s="9" t="s">
        <v>9</v>
      </c>
      <c r="K60" s="9" t="s">
        <v>10</v>
      </c>
      <c r="L60" s="9" t="s">
        <v>11</v>
      </c>
      <c r="M60" s="9" t="s">
        <v>12</v>
      </c>
      <c r="N60" s="9" t="s">
        <v>13</v>
      </c>
      <c r="O60" s="2"/>
    </row>
    <row r="61" ht="22.5" customHeight="1">
      <c r="A61" s="2"/>
      <c r="B61" s="18" t="s">
        <v>43</v>
      </c>
      <c r="C61" s="19">
        <f t="shared" ref="C61:N61" si="46">SUMIF(INDIRECT(C$60&amp;"!J10:J29"),$B61,INDIRECT(C$60&amp;"!L10:L29"))</f>
        <v>650</v>
      </c>
      <c r="D61" s="19">
        <f t="shared" si="46"/>
        <v>625</v>
      </c>
      <c r="E61" s="19">
        <f t="shared" si="46"/>
        <v>750</v>
      </c>
      <c r="F61" s="19">
        <f t="shared" si="46"/>
        <v>625</v>
      </c>
      <c r="G61" s="19">
        <f t="shared" si="46"/>
        <v>625</v>
      </c>
      <c r="H61" s="19">
        <f t="shared" si="46"/>
        <v>625</v>
      </c>
      <c r="I61" s="19">
        <f t="shared" si="46"/>
        <v>625</v>
      </c>
      <c r="J61" s="19">
        <f t="shared" si="46"/>
        <v>625</v>
      </c>
      <c r="K61" s="19">
        <f t="shared" si="46"/>
        <v>625</v>
      </c>
      <c r="L61" s="19">
        <f t="shared" si="46"/>
        <v>625</v>
      </c>
      <c r="M61" s="19">
        <f t="shared" si="46"/>
        <v>625</v>
      </c>
      <c r="N61" s="19">
        <f t="shared" si="46"/>
        <v>625</v>
      </c>
      <c r="O61" s="2"/>
    </row>
    <row r="62" ht="22.5" customHeight="1">
      <c r="A62" s="2"/>
      <c r="B62" s="18" t="s">
        <v>44</v>
      </c>
      <c r="C62" s="19">
        <f t="shared" ref="C62:N62" si="47">SUMIF(INDIRECT(C$60&amp;"!J10:J29"),$B62,INDIRECT(C$60&amp;"!L10:L29"))</f>
        <v>330</v>
      </c>
      <c r="D62" s="19">
        <f t="shared" si="47"/>
        <v>350</v>
      </c>
      <c r="E62" s="19">
        <f t="shared" si="47"/>
        <v>400</v>
      </c>
      <c r="F62" s="19">
        <f t="shared" si="47"/>
        <v>350</v>
      </c>
      <c r="G62" s="19">
        <f t="shared" si="47"/>
        <v>350</v>
      </c>
      <c r="H62" s="19">
        <f t="shared" si="47"/>
        <v>350</v>
      </c>
      <c r="I62" s="19">
        <f t="shared" si="47"/>
        <v>350</v>
      </c>
      <c r="J62" s="19">
        <f t="shared" si="47"/>
        <v>400</v>
      </c>
      <c r="K62" s="19">
        <f t="shared" si="47"/>
        <v>350</v>
      </c>
      <c r="L62" s="19">
        <f t="shared" si="47"/>
        <v>350</v>
      </c>
      <c r="M62" s="19">
        <f t="shared" si="47"/>
        <v>350</v>
      </c>
      <c r="N62" s="19">
        <f t="shared" si="47"/>
        <v>350</v>
      </c>
      <c r="O62" s="2"/>
    </row>
    <row r="63" ht="22.5" customHeight="1">
      <c r="A63" s="2"/>
      <c r="B63" s="18" t="s">
        <v>45</v>
      </c>
      <c r="C63" s="19">
        <f t="shared" ref="C63:N63" si="48">SUMIF(INDIRECT(C$60&amp;"!J10:J29"),$B63,INDIRECT(C$60&amp;"!L10:L29"))</f>
        <v>160</v>
      </c>
      <c r="D63" s="19">
        <f t="shared" si="48"/>
        <v>180</v>
      </c>
      <c r="E63" s="19">
        <f t="shared" si="48"/>
        <v>220</v>
      </c>
      <c r="F63" s="19">
        <f t="shared" si="48"/>
        <v>180</v>
      </c>
      <c r="G63" s="19">
        <f t="shared" si="48"/>
        <v>200</v>
      </c>
      <c r="H63" s="19">
        <f t="shared" si="48"/>
        <v>200</v>
      </c>
      <c r="I63" s="19">
        <f t="shared" si="48"/>
        <v>180</v>
      </c>
      <c r="J63" s="19">
        <f t="shared" si="48"/>
        <v>180</v>
      </c>
      <c r="K63" s="19">
        <f t="shared" si="48"/>
        <v>180</v>
      </c>
      <c r="L63" s="19">
        <f t="shared" si="48"/>
        <v>180</v>
      </c>
      <c r="M63" s="19">
        <f t="shared" si="48"/>
        <v>180</v>
      </c>
      <c r="N63" s="19">
        <f t="shared" si="48"/>
        <v>155</v>
      </c>
      <c r="O63" s="2"/>
    </row>
    <row r="64" ht="22.5" customHeight="1">
      <c r="A64" s="2"/>
      <c r="B64" s="18" t="s">
        <v>46</v>
      </c>
      <c r="C64" s="19">
        <f t="shared" ref="C64:N64" si="49">SUMIF(INDIRECT(C$60&amp;"!J10:J29"),$B64,INDIRECT(C$60&amp;"!L10:L29"))</f>
        <v>210</v>
      </c>
      <c r="D64" s="19">
        <f t="shared" si="49"/>
        <v>210</v>
      </c>
      <c r="E64" s="19">
        <f t="shared" si="49"/>
        <v>300</v>
      </c>
      <c r="F64" s="19">
        <f t="shared" si="49"/>
        <v>210</v>
      </c>
      <c r="G64" s="19">
        <f t="shared" si="49"/>
        <v>210</v>
      </c>
      <c r="H64" s="19">
        <f t="shared" si="49"/>
        <v>210</v>
      </c>
      <c r="I64" s="19">
        <f t="shared" si="49"/>
        <v>210</v>
      </c>
      <c r="J64" s="19">
        <f t="shared" si="49"/>
        <v>210</v>
      </c>
      <c r="K64" s="19">
        <f t="shared" si="49"/>
        <v>210</v>
      </c>
      <c r="L64" s="19">
        <f t="shared" si="49"/>
        <v>210</v>
      </c>
      <c r="M64" s="19">
        <f t="shared" si="49"/>
        <v>210</v>
      </c>
      <c r="N64" s="19">
        <f t="shared" si="49"/>
        <v>210</v>
      </c>
      <c r="O64" s="2"/>
    </row>
    <row r="65" ht="22.5" customHeight="1">
      <c r="A65" s="2"/>
      <c r="B65" s="18" t="s">
        <v>47</v>
      </c>
      <c r="C65" s="19">
        <f t="shared" ref="C65:N65" si="50">SUMIF(INDIRECT(C$60&amp;"!J10:J29"),$B65,INDIRECT(C$60&amp;"!L10:L29"))</f>
        <v>90</v>
      </c>
      <c r="D65" s="19">
        <f t="shared" si="50"/>
        <v>100</v>
      </c>
      <c r="E65" s="19">
        <f t="shared" si="50"/>
        <v>140</v>
      </c>
      <c r="F65" s="19">
        <f t="shared" si="50"/>
        <v>100</v>
      </c>
      <c r="G65" s="19">
        <f t="shared" si="50"/>
        <v>100</v>
      </c>
      <c r="H65" s="19">
        <f t="shared" si="50"/>
        <v>100</v>
      </c>
      <c r="I65" s="19">
        <f t="shared" si="50"/>
        <v>100</v>
      </c>
      <c r="J65" s="19">
        <f t="shared" si="50"/>
        <v>100</v>
      </c>
      <c r="K65" s="19">
        <f t="shared" si="50"/>
        <v>100</v>
      </c>
      <c r="L65" s="19">
        <f t="shared" si="50"/>
        <v>100</v>
      </c>
      <c r="M65" s="19">
        <f t="shared" si="50"/>
        <v>100</v>
      </c>
      <c r="N65" s="19">
        <f t="shared" si="50"/>
        <v>100</v>
      </c>
      <c r="O65" s="2"/>
    </row>
    <row r="66" ht="22.5" customHeight="1">
      <c r="A66" s="2"/>
      <c r="B66" s="18" t="s">
        <v>48</v>
      </c>
      <c r="C66" s="19">
        <f t="shared" ref="C66:N66" si="51">SUMIF(INDIRECT(C$60&amp;"!J10:J29"),$B66,INDIRECT(C$60&amp;"!L10:L29"))</f>
        <v>100</v>
      </c>
      <c r="D66" s="19">
        <f t="shared" si="51"/>
        <v>200</v>
      </c>
      <c r="E66" s="19">
        <f t="shared" si="51"/>
        <v>180</v>
      </c>
      <c r="F66" s="19">
        <f t="shared" si="51"/>
        <v>200</v>
      </c>
      <c r="G66" s="19">
        <f t="shared" si="51"/>
        <v>200</v>
      </c>
      <c r="H66" s="19">
        <f t="shared" si="51"/>
        <v>200</v>
      </c>
      <c r="I66" s="19">
        <f t="shared" si="51"/>
        <v>200</v>
      </c>
      <c r="J66" s="19">
        <f t="shared" si="51"/>
        <v>200</v>
      </c>
      <c r="K66" s="19">
        <f t="shared" si="51"/>
        <v>200</v>
      </c>
      <c r="L66" s="19">
        <f t="shared" si="51"/>
        <v>200</v>
      </c>
      <c r="M66" s="19">
        <f t="shared" si="51"/>
        <v>200</v>
      </c>
      <c r="N66" s="19">
        <f t="shared" si="51"/>
        <v>350</v>
      </c>
      <c r="O66" s="2"/>
    </row>
    <row r="67" ht="22.5" customHeight="1">
      <c r="A67" s="2"/>
      <c r="B67" s="18" t="s">
        <v>49</v>
      </c>
      <c r="C67" s="19">
        <f t="shared" ref="C67:N67" si="52">SUMIF(INDIRECT(C$60&amp;"!J10:J29"),$B67,INDIRECT(C$60&amp;"!L10:L29"))</f>
        <v>150</v>
      </c>
      <c r="D67" s="19">
        <f t="shared" si="52"/>
        <v>175</v>
      </c>
      <c r="E67" s="19">
        <f t="shared" si="52"/>
        <v>220</v>
      </c>
      <c r="F67" s="19">
        <f t="shared" si="52"/>
        <v>175</v>
      </c>
      <c r="G67" s="19">
        <f t="shared" si="52"/>
        <v>175</v>
      </c>
      <c r="H67" s="19">
        <f t="shared" si="52"/>
        <v>175</v>
      </c>
      <c r="I67" s="19">
        <f t="shared" si="52"/>
        <v>175</v>
      </c>
      <c r="J67" s="19">
        <f t="shared" si="52"/>
        <v>175</v>
      </c>
      <c r="K67" s="19">
        <f t="shared" si="52"/>
        <v>175</v>
      </c>
      <c r="L67" s="19">
        <f t="shared" si="52"/>
        <v>175</v>
      </c>
      <c r="M67" s="19">
        <f t="shared" si="52"/>
        <v>175</v>
      </c>
      <c r="N67" s="19">
        <f t="shared" si="52"/>
        <v>175</v>
      </c>
      <c r="O67" s="2"/>
    </row>
    <row r="68" ht="22.5" customHeight="1">
      <c r="A68" s="2"/>
      <c r="B68" s="18" t="s">
        <v>50</v>
      </c>
      <c r="C68" s="19">
        <f t="shared" ref="C68:N68" si="53">SUMIF(INDIRECT(C$60&amp;"!J10:J29"),$B68,INDIRECT(C$60&amp;"!L10:L29"))</f>
        <v>60</v>
      </c>
      <c r="D68" s="19">
        <f t="shared" si="53"/>
        <v>80</v>
      </c>
      <c r="E68" s="19">
        <f t="shared" si="53"/>
        <v>80</v>
      </c>
      <c r="F68" s="19">
        <f t="shared" si="53"/>
        <v>80</v>
      </c>
      <c r="G68" s="19">
        <f t="shared" si="53"/>
        <v>120</v>
      </c>
      <c r="H68" s="19">
        <f t="shared" si="53"/>
        <v>80</v>
      </c>
      <c r="I68" s="19">
        <f t="shared" si="53"/>
        <v>80</v>
      </c>
      <c r="J68" s="19">
        <f t="shared" si="53"/>
        <v>80</v>
      </c>
      <c r="K68" s="19">
        <f t="shared" si="53"/>
        <v>80</v>
      </c>
      <c r="L68" s="19">
        <f t="shared" si="53"/>
        <v>80</v>
      </c>
      <c r="M68" s="19">
        <f t="shared" si="53"/>
        <v>100</v>
      </c>
      <c r="N68" s="19">
        <f t="shared" si="53"/>
        <v>80</v>
      </c>
      <c r="O68" s="2"/>
    </row>
    <row r="69" ht="22.5" customHeight="1">
      <c r="A69" s="2"/>
      <c r="B69" s="18" t="s">
        <v>51</v>
      </c>
      <c r="C69" s="19">
        <f t="shared" ref="C69:N69" si="54">SUMIF(INDIRECT(C$60&amp;"!J10:J29"),$B69,INDIRECT(C$60&amp;"!L10:L29"))</f>
        <v>35</v>
      </c>
      <c r="D69" s="19">
        <f t="shared" si="54"/>
        <v>45</v>
      </c>
      <c r="E69" s="19">
        <f t="shared" si="54"/>
        <v>50</v>
      </c>
      <c r="F69" s="19">
        <f t="shared" si="54"/>
        <v>45</v>
      </c>
      <c r="G69" s="19">
        <f t="shared" si="54"/>
        <v>45</v>
      </c>
      <c r="H69" s="19">
        <f t="shared" si="54"/>
        <v>45</v>
      </c>
      <c r="I69" s="19">
        <f t="shared" si="54"/>
        <v>45</v>
      </c>
      <c r="J69" s="19">
        <f t="shared" si="54"/>
        <v>45</v>
      </c>
      <c r="K69" s="19">
        <f t="shared" si="54"/>
        <v>45</v>
      </c>
      <c r="L69" s="19">
        <f t="shared" si="54"/>
        <v>45</v>
      </c>
      <c r="M69" s="19">
        <f t="shared" si="54"/>
        <v>45</v>
      </c>
      <c r="N69" s="19">
        <f t="shared" si="54"/>
        <v>45</v>
      </c>
      <c r="O69" s="2"/>
    </row>
    <row r="70" ht="22.5" customHeight="1">
      <c r="A70" s="2"/>
      <c r="B70" s="18" t="s">
        <v>52</v>
      </c>
      <c r="C70" s="19">
        <f t="shared" ref="C70:N70" si="55">SUMIF(INDIRECT(C$60&amp;"!J10:J29"),$B70,INDIRECT(C$60&amp;"!L10:L29"))</f>
        <v>130</v>
      </c>
      <c r="D70" s="19">
        <f t="shared" si="55"/>
        <v>155</v>
      </c>
      <c r="E70" s="19">
        <f t="shared" si="55"/>
        <v>160</v>
      </c>
      <c r="F70" s="19">
        <f t="shared" si="55"/>
        <v>155</v>
      </c>
      <c r="G70" s="19">
        <f t="shared" si="55"/>
        <v>155</v>
      </c>
      <c r="H70" s="19">
        <f t="shared" si="55"/>
        <v>155</v>
      </c>
      <c r="I70" s="19">
        <f t="shared" si="55"/>
        <v>155</v>
      </c>
      <c r="J70" s="19">
        <f t="shared" si="55"/>
        <v>200</v>
      </c>
      <c r="K70" s="19">
        <f t="shared" si="55"/>
        <v>155</v>
      </c>
      <c r="L70" s="19">
        <f t="shared" si="55"/>
        <v>155</v>
      </c>
      <c r="M70" s="19">
        <f t="shared" si="55"/>
        <v>155</v>
      </c>
      <c r="N70" s="19">
        <f t="shared" si="55"/>
        <v>155</v>
      </c>
      <c r="O70" s="2"/>
    </row>
    <row r="71" ht="22.5" customHeight="1">
      <c r="A71" s="2"/>
      <c r="B71" s="18" t="s">
        <v>53</v>
      </c>
      <c r="C71" s="19">
        <f t="shared" ref="C71:N71" si="56">SUMIF(INDIRECT(C$60&amp;"!J10:J29"),$B71,INDIRECT(C$60&amp;"!L10:L29"))</f>
        <v>0</v>
      </c>
      <c r="D71" s="19">
        <f t="shared" si="56"/>
        <v>0</v>
      </c>
      <c r="E71" s="19">
        <f t="shared" si="56"/>
        <v>0</v>
      </c>
      <c r="F71" s="19">
        <f t="shared" si="56"/>
        <v>0</v>
      </c>
      <c r="G71" s="19">
        <f t="shared" si="56"/>
        <v>0</v>
      </c>
      <c r="H71" s="19">
        <f t="shared" si="56"/>
        <v>0</v>
      </c>
      <c r="I71" s="19">
        <f t="shared" si="56"/>
        <v>0</v>
      </c>
      <c r="J71" s="19">
        <f t="shared" si="56"/>
        <v>0</v>
      </c>
      <c r="K71" s="19">
        <f t="shared" si="56"/>
        <v>0</v>
      </c>
      <c r="L71" s="19">
        <f t="shared" si="56"/>
        <v>0</v>
      </c>
      <c r="M71" s="19">
        <f t="shared" si="56"/>
        <v>0</v>
      </c>
      <c r="N71" s="19">
        <f t="shared" si="56"/>
        <v>0</v>
      </c>
      <c r="O71" s="2"/>
    </row>
    <row r="72" ht="22.5" customHeight="1">
      <c r="A72" s="2"/>
      <c r="B72" s="18" t="s">
        <v>54</v>
      </c>
      <c r="C72" s="19">
        <f t="shared" ref="C72:N72" si="57">SUMIF(INDIRECT(C$60&amp;"!J10:J29"),$B72,INDIRECT(C$60&amp;"!L10:L29"))</f>
        <v>0</v>
      </c>
      <c r="D72" s="19">
        <f t="shared" si="57"/>
        <v>0</v>
      </c>
      <c r="E72" s="19">
        <f t="shared" si="57"/>
        <v>0</v>
      </c>
      <c r="F72" s="19">
        <f t="shared" si="57"/>
        <v>0</v>
      </c>
      <c r="G72" s="19">
        <f t="shared" si="57"/>
        <v>0</v>
      </c>
      <c r="H72" s="19">
        <f t="shared" si="57"/>
        <v>0</v>
      </c>
      <c r="I72" s="19">
        <f t="shared" si="57"/>
        <v>0</v>
      </c>
      <c r="J72" s="19">
        <f t="shared" si="57"/>
        <v>0</v>
      </c>
      <c r="K72" s="19">
        <f t="shared" si="57"/>
        <v>0</v>
      </c>
      <c r="L72" s="19">
        <f t="shared" si="57"/>
        <v>0</v>
      </c>
      <c r="M72" s="19">
        <f t="shared" si="57"/>
        <v>0</v>
      </c>
      <c r="N72" s="19">
        <f t="shared" si="57"/>
        <v>0</v>
      </c>
      <c r="O72" s="2"/>
    </row>
    <row r="73" ht="22.5" customHeight="1">
      <c r="A73" s="2"/>
      <c r="B73" s="18"/>
      <c r="C73" s="19">
        <f t="shared" ref="C73:N73" si="58">SUMIF(INDIRECT(C$60&amp;"!J10:J29"),$B73,INDIRECT(C$60&amp;"!L10:L29"))</f>
        <v>0</v>
      </c>
      <c r="D73" s="19">
        <f t="shared" si="58"/>
        <v>0</v>
      </c>
      <c r="E73" s="19">
        <f t="shared" si="58"/>
        <v>0</v>
      </c>
      <c r="F73" s="19">
        <f t="shared" si="58"/>
        <v>0</v>
      </c>
      <c r="G73" s="19">
        <f t="shared" si="58"/>
        <v>0</v>
      </c>
      <c r="H73" s="19">
        <f t="shared" si="58"/>
        <v>0</v>
      </c>
      <c r="I73" s="19">
        <f t="shared" si="58"/>
        <v>0</v>
      </c>
      <c r="J73" s="19">
        <f t="shared" si="58"/>
        <v>0</v>
      </c>
      <c r="K73" s="19">
        <f t="shared" si="58"/>
        <v>0</v>
      </c>
      <c r="L73" s="19">
        <f t="shared" si="58"/>
        <v>0</v>
      </c>
      <c r="M73" s="19">
        <f t="shared" si="58"/>
        <v>0</v>
      </c>
      <c r="N73" s="19">
        <f t="shared" si="58"/>
        <v>0</v>
      </c>
      <c r="O73" s="2"/>
    </row>
    <row r="74" ht="22.5" customHeight="1">
      <c r="A74" s="2"/>
      <c r="B74" s="18"/>
      <c r="C74" s="19">
        <f t="shared" ref="C74:N74" si="59">SUMIF(INDIRECT(C$60&amp;"!J10:J29"),$B74,INDIRECT(C$60&amp;"!L10:L29"))</f>
        <v>0</v>
      </c>
      <c r="D74" s="19">
        <f t="shared" si="59"/>
        <v>0</v>
      </c>
      <c r="E74" s="19">
        <f t="shared" si="59"/>
        <v>0</v>
      </c>
      <c r="F74" s="19">
        <f t="shared" si="59"/>
        <v>0</v>
      </c>
      <c r="G74" s="19">
        <f t="shared" si="59"/>
        <v>0</v>
      </c>
      <c r="H74" s="19">
        <f t="shared" si="59"/>
        <v>0</v>
      </c>
      <c r="I74" s="19">
        <f t="shared" si="59"/>
        <v>0</v>
      </c>
      <c r="J74" s="19">
        <f t="shared" si="59"/>
        <v>0</v>
      </c>
      <c r="K74" s="19">
        <f t="shared" si="59"/>
        <v>0</v>
      </c>
      <c r="L74" s="19">
        <f t="shared" si="59"/>
        <v>0</v>
      </c>
      <c r="M74" s="19">
        <f t="shared" si="59"/>
        <v>0</v>
      </c>
      <c r="N74" s="19">
        <f t="shared" si="59"/>
        <v>0</v>
      </c>
      <c r="O74" s="2"/>
    </row>
    <row r="75" ht="22.5" customHeight="1">
      <c r="A75" s="2"/>
      <c r="B75" s="18"/>
      <c r="C75" s="19">
        <f t="shared" ref="C75:N75" si="60">SUMIF(INDIRECT(C$60&amp;"!J10:J29"),$B75,INDIRECT(C$60&amp;"!L10:L29"))</f>
        <v>0</v>
      </c>
      <c r="D75" s="19">
        <f t="shared" si="60"/>
        <v>0</v>
      </c>
      <c r="E75" s="19">
        <f t="shared" si="60"/>
        <v>0</v>
      </c>
      <c r="F75" s="19">
        <f t="shared" si="60"/>
        <v>0</v>
      </c>
      <c r="G75" s="19">
        <f t="shared" si="60"/>
        <v>0</v>
      </c>
      <c r="H75" s="19">
        <f t="shared" si="60"/>
        <v>0</v>
      </c>
      <c r="I75" s="19">
        <f t="shared" si="60"/>
        <v>0</v>
      </c>
      <c r="J75" s="19">
        <f t="shared" si="60"/>
        <v>0</v>
      </c>
      <c r="K75" s="19">
        <f t="shared" si="60"/>
        <v>0</v>
      </c>
      <c r="L75" s="19">
        <f t="shared" si="60"/>
        <v>0</v>
      </c>
      <c r="M75" s="19">
        <f t="shared" si="60"/>
        <v>0</v>
      </c>
      <c r="N75" s="19">
        <f t="shared" si="60"/>
        <v>0</v>
      </c>
      <c r="O75" s="2"/>
    </row>
    <row r="76" ht="22.5" customHeight="1">
      <c r="A76" s="2"/>
      <c r="B76" s="18"/>
      <c r="C76" s="19">
        <f t="shared" ref="C76:N76" si="61">SUMIF(INDIRECT(C$60&amp;"!J10:J29"),$B76,INDIRECT(C$60&amp;"!L10:L29"))</f>
        <v>0</v>
      </c>
      <c r="D76" s="19">
        <f t="shared" si="61"/>
        <v>0</v>
      </c>
      <c r="E76" s="19">
        <f t="shared" si="61"/>
        <v>0</v>
      </c>
      <c r="F76" s="19">
        <f t="shared" si="61"/>
        <v>0</v>
      </c>
      <c r="G76" s="19">
        <f t="shared" si="61"/>
        <v>0</v>
      </c>
      <c r="H76" s="19">
        <f t="shared" si="61"/>
        <v>0</v>
      </c>
      <c r="I76" s="19">
        <f t="shared" si="61"/>
        <v>0</v>
      </c>
      <c r="J76" s="19">
        <f t="shared" si="61"/>
        <v>0</v>
      </c>
      <c r="K76" s="19">
        <f t="shared" si="61"/>
        <v>0</v>
      </c>
      <c r="L76" s="19">
        <f t="shared" si="61"/>
        <v>0</v>
      </c>
      <c r="M76" s="19">
        <f t="shared" si="61"/>
        <v>0</v>
      </c>
      <c r="N76" s="19">
        <f t="shared" si="61"/>
        <v>0</v>
      </c>
      <c r="O76" s="2"/>
    </row>
    <row r="77" ht="22.5" customHeight="1">
      <c r="A77" s="2"/>
      <c r="B77" s="18"/>
      <c r="C77" s="19">
        <f t="shared" ref="C77:N77" si="62">SUMIF(INDIRECT(C$60&amp;"!J10:J29"),$B77,INDIRECT(C$60&amp;"!L10:L29"))</f>
        <v>0</v>
      </c>
      <c r="D77" s="19">
        <f t="shared" si="62"/>
        <v>0</v>
      </c>
      <c r="E77" s="19">
        <f t="shared" si="62"/>
        <v>0</v>
      </c>
      <c r="F77" s="19">
        <f t="shared" si="62"/>
        <v>0</v>
      </c>
      <c r="G77" s="19">
        <f t="shared" si="62"/>
        <v>0</v>
      </c>
      <c r="H77" s="19">
        <f t="shared" si="62"/>
        <v>0</v>
      </c>
      <c r="I77" s="19">
        <f t="shared" si="62"/>
        <v>0</v>
      </c>
      <c r="J77" s="19">
        <f t="shared" si="62"/>
        <v>0</v>
      </c>
      <c r="K77" s="19">
        <f t="shared" si="62"/>
        <v>0</v>
      </c>
      <c r="L77" s="19">
        <f t="shared" si="62"/>
        <v>0</v>
      </c>
      <c r="M77" s="19">
        <f t="shared" si="62"/>
        <v>0</v>
      </c>
      <c r="N77" s="19">
        <f t="shared" si="62"/>
        <v>0</v>
      </c>
      <c r="O77" s="2"/>
    </row>
    <row r="78" ht="22.5" customHeight="1">
      <c r="A78" s="2"/>
      <c r="B78" s="18"/>
      <c r="C78" s="19">
        <f t="shared" ref="C78:N78" si="63">SUMIF(INDIRECT(C$60&amp;"!J10:J29"),$B78,INDIRECT(C$60&amp;"!L10:L29"))</f>
        <v>0</v>
      </c>
      <c r="D78" s="19">
        <f t="shared" si="63"/>
        <v>0</v>
      </c>
      <c r="E78" s="19">
        <f t="shared" si="63"/>
        <v>0</v>
      </c>
      <c r="F78" s="19">
        <f t="shared" si="63"/>
        <v>0</v>
      </c>
      <c r="G78" s="19">
        <f t="shared" si="63"/>
        <v>0</v>
      </c>
      <c r="H78" s="19">
        <f t="shared" si="63"/>
        <v>0</v>
      </c>
      <c r="I78" s="19">
        <f t="shared" si="63"/>
        <v>0</v>
      </c>
      <c r="J78" s="19">
        <f t="shared" si="63"/>
        <v>0</v>
      </c>
      <c r="K78" s="19">
        <f t="shared" si="63"/>
        <v>0</v>
      </c>
      <c r="L78" s="19">
        <f t="shared" si="63"/>
        <v>0</v>
      </c>
      <c r="M78" s="19">
        <f t="shared" si="63"/>
        <v>0</v>
      </c>
      <c r="N78" s="19">
        <f t="shared" si="63"/>
        <v>0</v>
      </c>
      <c r="O78" s="2"/>
    </row>
    <row r="79" ht="22.5" customHeight="1">
      <c r="A79" s="2"/>
      <c r="B79" s="20"/>
      <c r="C79" s="19">
        <f t="shared" ref="C79:N79" si="64">SUMIF(INDIRECT(C$60&amp;"!J10:J29"),$B79,INDIRECT(C$60&amp;"!L10:L29"))</f>
        <v>0</v>
      </c>
      <c r="D79" s="19">
        <f t="shared" si="64"/>
        <v>0</v>
      </c>
      <c r="E79" s="19">
        <f t="shared" si="64"/>
        <v>0</v>
      </c>
      <c r="F79" s="19">
        <f t="shared" si="64"/>
        <v>0</v>
      </c>
      <c r="G79" s="19">
        <f t="shared" si="64"/>
        <v>0</v>
      </c>
      <c r="H79" s="19">
        <f t="shared" si="64"/>
        <v>0</v>
      </c>
      <c r="I79" s="19">
        <f t="shared" si="64"/>
        <v>0</v>
      </c>
      <c r="J79" s="19">
        <f t="shared" si="64"/>
        <v>0</v>
      </c>
      <c r="K79" s="19">
        <f t="shared" si="64"/>
        <v>0</v>
      </c>
      <c r="L79" s="19">
        <f t="shared" si="64"/>
        <v>0</v>
      </c>
      <c r="M79" s="19">
        <f t="shared" si="64"/>
        <v>0</v>
      </c>
      <c r="N79" s="19">
        <f t="shared" si="64"/>
        <v>0</v>
      </c>
      <c r="O79" s="2"/>
    </row>
    <row r="80" ht="22.5" customHeight="1">
      <c r="A80" s="2"/>
      <c r="B80" s="20"/>
      <c r="C80" s="19">
        <f t="shared" ref="C80:N80" si="65">SUMIF(INDIRECT(C$60&amp;"!J10:J29"),$B80,INDIRECT(C$60&amp;"!L10:L29"))</f>
        <v>0</v>
      </c>
      <c r="D80" s="19">
        <f t="shared" si="65"/>
        <v>0</v>
      </c>
      <c r="E80" s="19">
        <f t="shared" si="65"/>
        <v>0</v>
      </c>
      <c r="F80" s="19">
        <f t="shared" si="65"/>
        <v>0</v>
      </c>
      <c r="G80" s="19">
        <f t="shared" si="65"/>
        <v>0</v>
      </c>
      <c r="H80" s="19">
        <f t="shared" si="65"/>
        <v>0</v>
      </c>
      <c r="I80" s="19">
        <f t="shared" si="65"/>
        <v>0</v>
      </c>
      <c r="J80" s="19">
        <f t="shared" si="65"/>
        <v>0</v>
      </c>
      <c r="K80" s="19">
        <f t="shared" si="65"/>
        <v>0</v>
      </c>
      <c r="L80" s="19">
        <f t="shared" si="65"/>
        <v>0</v>
      </c>
      <c r="M80" s="19">
        <f t="shared" si="65"/>
        <v>0</v>
      </c>
      <c r="N80" s="19">
        <f t="shared" si="65"/>
        <v>0</v>
      </c>
      <c r="O80" s="2"/>
    </row>
    <row r="81" ht="22.5" customHeight="1">
      <c r="A81" s="2"/>
      <c r="B81" s="12" t="s">
        <v>55</v>
      </c>
      <c r="C81" s="13">
        <f t="shared" ref="C81:N81" si="66">SUM(C61:C80)</f>
        <v>1915</v>
      </c>
      <c r="D81" s="13">
        <f t="shared" si="66"/>
        <v>2120</v>
      </c>
      <c r="E81" s="13">
        <f t="shared" si="66"/>
        <v>2500</v>
      </c>
      <c r="F81" s="13">
        <f t="shared" si="66"/>
        <v>2120</v>
      </c>
      <c r="G81" s="13">
        <f t="shared" si="66"/>
        <v>2180</v>
      </c>
      <c r="H81" s="13">
        <f t="shared" si="66"/>
        <v>2140</v>
      </c>
      <c r="I81" s="13">
        <f t="shared" si="66"/>
        <v>2120</v>
      </c>
      <c r="J81" s="13">
        <f t="shared" si="66"/>
        <v>2215</v>
      </c>
      <c r="K81" s="13">
        <f t="shared" si="66"/>
        <v>2120</v>
      </c>
      <c r="L81" s="13">
        <f t="shared" si="66"/>
        <v>2120</v>
      </c>
      <c r="M81" s="13">
        <f t="shared" si="66"/>
        <v>2140</v>
      </c>
      <c r="N81" s="13">
        <f t="shared" si="66"/>
        <v>2245</v>
      </c>
      <c r="O81" s="2"/>
    </row>
    <row r="82">
      <c r="A82" s="2"/>
      <c r="O82" s="2"/>
    </row>
    <row r="83" ht="30.0" customHeight="1">
      <c r="A83" s="14"/>
      <c r="B83" s="15" t="s">
        <v>17</v>
      </c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  <c r="O83" s="14"/>
    </row>
    <row r="84">
      <c r="A84" s="2"/>
      <c r="B84" s="12" t="s">
        <v>20</v>
      </c>
      <c r="C84" s="8" t="s">
        <v>2</v>
      </c>
      <c r="D84" s="8" t="s">
        <v>3</v>
      </c>
      <c r="E84" s="9" t="s">
        <v>4</v>
      </c>
      <c r="F84" s="9" t="s">
        <v>5</v>
      </c>
      <c r="G84" s="9" t="s">
        <v>6</v>
      </c>
      <c r="H84" s="9" t="s">
        <v>7</v>
      </c>
      <c r="I84" s="9" t="s">
        <v>8</v>
      </c>
      <c r="J84" s="9" t="s">
        <v>9</v>
      </c>
      <c r="K84" s="9" t="s">
        <v>10</v>
      </c>
      <c r="L84" s="9" t="s">
        <v>11</v>
      </c>
      <c r="M84" s="9" t="s">
        <v>12</v>
      </c>
      <c r="N84" s="9" t="s">
        <v>13</v>
      </c>
      <c r="O84" s="2"/>
    </row>
    <row r="85" ht="22.5" customHeight="1">
      <c r="A85" s="2"/>
      <c r="B85" s="18" t="s">
        <v>56</v>
      </c>
      <c r="C85" s="19">
        <f t="shared" ref="C85:N85" si="67">SUMIF(INDIRECT(C$84&amp;"!N10:N29"),$B85,INDIRECT(C$84&amp;"!P10:P29"))</f>
        <v>900</v>
      </c>
      <c r="D85" s="19">
        <f t="shared" si="67"/>
        <v>900</v>
      </c>
      <c r="E85" s="19">
        <f t="shared" si="67"/>
        <v>1000</v>
      </c>
      <c r="F85" s="19">
        <f t="shared" si="67"/>
        <v>1000</v>
      </c>
      <c r="G85" s="19">
        <f t="shared" si="67"/>
        <v>800</v>
      </c>
      <c r="H85" s="19">
        <f t="shared" si="67"/>
        <v>900</v>
      </c>
      <c r="I85" s="19">
        <f t="shared" si="67"/>
        <v>1000</v>
      </c>
      <c r="J85" s="19">
        <f t="shared" si="67"/>
        <v>900</v>
      </c>
      <c r="K85" s="19">
        <f t="shared" si="67"/>
        <v>900</v>
      </c>
      <c r="L85" s="19">
        <f t="shared" si="67"/>
        <v>900</v>
      </c>
      <c r="M85" s="19">
        <f t="shared" si="67"/>
        <v>950</v>
      </c>
      <c r="N85" s="19">
        <f t="shared" si="67"/>
        <v>900</v>
      </c>
      <c r="O85" s="2"/>
    </row>
    <row r="86" ht="22.5" customHeight="1">
      <c r="A86" s="2"/>
      <c r="B86" s="18" t="s">
        <v>57</v>
      </c>
      <c r="C86" s="19">
        <f t="shared" ref="C86:N86" si="68">SUMIF(INDIRECT(C$84&amp;"!N10:N29"),$B86,INDIRECT(C$84&amp;"!P10:P29"))</f>
        <v>400</v>
      </c>
      <c r="D86" s="19">
        <f t="shared" si="68"/>
        <v>400</v>
      </c>
      <c r="E86" s="19">
        <f t="shared" si="68"/>
        <v>425</v>
      </c>
      <c r="F86" s="19">
        <f t="shared" si="68"/>
        <v>350</v>
      </c>
      <c r="G86" s="19">
        <f t="shared" si="68"/>
        <v>400</v>
      </c>
      <c r="H86" s="19">
        <f t="shared" si="68"/>
        <v>400</v>
      </c>
      <c r="I86" s="19">
        <f t="shared" si="68"/>
        <v>350</v>
      </c>
      <c r="J86" s="19">
        <f t="shared" si="68"/>
        <v>400</v>
      </c>
      <c r="K86" s="19">
        <f t="shared" si="68"/>
        <v>400</v>
      </c>
      <c r="L86" s="19">
        <f t="shared" si="68"/>
        <v>400</v>
      </c>
      <c r="M86" s="19">
        <f t="shared" si="68"/>
        <v>400</v>
      </c>
      <c r="N86" s="19">
        <f t="shared" si="68"/>
        <v>400</v>
      </c>
      <c r="O86" s="2"/>
    </row>
    <row r="87" ht="22.5" customHeight="1">
      <c r="A87" s="2"/>
      <c r="B87" s="18" t="s">
        <v>58</v>
      </c>
      <c r="C87" s="19">
        <f t="shared" ref="C87:N87" si="69">SUMIF(INDIRECT(C$84&amp;"!N10:N29"),$B87,INDIRECT(C$84&amp;"!P10:P29"))</f>
        <v>200</v>
      </c>
      <c r="D87" s="19">
        <f t="shared" si="69"/>
        <v>200</v>
      </c>
      <c r="E87" s="19">
        <f t="shared" si="69"/>
        <v>250</v>
      </c>
      <c r="F87" s="19">
        <f t="shared" si="69"/>
        <v>400</v>
      </c>
      <c r="G87" s="19">
        <f t="shared" si="69"/>
        <v>250</v>
      </c>
      <c r="H87" s="19">
        <f t="shared" si="69"/>
        <v>400</v>
      </c>
      <c r="I87" s="19">
        <f t="shared" si="69"/>
        <v>400</v>
      </c>
      <c r="J87" s="19">
        <f t="shared" si="69"/>
        <v>400</v>
      </c>
      <c r="K87" s="19">
        <f t="shared" si="69"/>
        <v>200</v>
      </c>
      <c r="L87" s="19">
        <f t="shared" si="69"/>
        <v>200</v>
      </c>
      <c r="M87" s="19">
        <f t="shared" si="69"/>
        <v>200</v>
      </c>
      <c r="N87" s="19">
        <f t="shared" si="69"/>
        <v>550</v>
      </c>
      <c r="O87" s="2"/>
    </row>
    <row r="88" ht="22.5" customHeight="1">
      <c r="A88" s="2"/>
      <c r="B88" s="18"/>
      <c r="C88" s="19">
        <f t="shared" ref="C88:N88" si="70">SUMIF(INDIRECT(C$84&amp;"!N10:N29"),$B88,INDIRECT(C$84&amp;"!P10:P29"))</f>
        <v>0</v>
      </c>
      <c r="D88" s="19">
        <f t="shared" si="70"/>
        <v>0</v>
      </c>
      <c r="E88" s="19">
        <f t="shared" si="70"/>
        <v>0</v>
      </c>
      <c r="F88" s="19">
        <f t="shared" si="70"/>
        <v>0</v>
      </c>
      <c r="G88" s="19">
        <f t="shared" si="70"/>
        <v>0</v>
      </c>
      <c r="H88" s="19">
        <f t="shared" si="70"/>
        <v>0</v>
      </c>
      <c r="I88" s="19">
        <f t="shared" si="70"/>
        <v>0</v>
      </c>
      <c r="J88" s="19">
        <f t="shared" si="70"/>
        <v>0</v>
      </c>
      <c r="K88" s="19">
        <f t="shared" si="70"/>
        <v>0</v>
      </c>
      <c r="L88" s="19">
        <f t="shared" si="70"/>
        <v>0</v>
      </c>
      <c r="M88" s="19">
        <f t="shared" si="70"/>
        <v>0</v>
      </c>
      <c r="N88" s="19">
        <f t="shared" si="70"/>
        <v>0</v>
      </c>
      <c r="O88" s="2"/>
    </row>
    <row r="89" ht="22.5" customHeight="1">
      <c r="A89" s="2"/>
      <c r="B89" s="18"/>
      <c r="C89" s="19">
        <f t="shared" ref="C89:N89" si="71">SUMIF(INDIRECT(C$84&amp;"!N10:N29"),$B89,INDIRECT(C$84&amp;"!P10:P29"))</f>
        <v>0</v>
      </c>
      <c r="D89" s="19">
        <f t="shared" si="71"/>
        <v>0</v>
      </c>
      <c r="E89" s="19">
        <f t="shared" si="71"/>
        <v>0</v>
      </c>
      <c r="F89" s="19">
        <f t="shared" si="71"/>
        <v>0</v>
      </c>
      <c r="G89" s="19">
        <f t="shared" si="71"/>
        <v>0</v>
      </c>
      <c r="H89" s="19">
        <f t="shared" si="71"/>
        <v>0</v>
      </c>
      <c r="I89" s="19">
        <f t="shared" si="71"/>
        <v>0</v>
      </c>
      <c r="J89" s="19">
        <f t="shared" si="71"/>
        <v>0</v>
      </c>
      <c r="K89" s="19">
        <f t="shared" si="71"/>
        <v>0</v>
      </c>
      <c r="L89" s="19">
        <f t="shared" si="71"/>
        <v>0</v>
      </c>
      <c r="M89" s="19">
        <f t="shared" si="71"/>
        <v>0</v>
      </c>
      <c r="N89" s="19">
        <f t="shared" si="71"/>
        <v>0</v>
      </c>
      <c r="O89" s="2"/>
    </row>
    <row r="90" ht="22.5" customHeight="1">
      <c r="A90" s="2"/>
      <c r="B90" s="18"/>
      <c r="C90" s="19">
        <f t="shared" ref="C90:N90" si="72">SUMIF(INDIRECT(C$84&amp;"!N10:N29"),$B90,INDIRECT(C$84&amp;"!P10:P29"))</f>
        <v>0</v>
      </c>
      <c r="D90" s="19">
        <f t="shared" si="72"/>
        <v>0</v>
      </c>
      <c r="E90" s="19">
        <f t="shared" si="72"/>
        <v>0</v>
      </c>
      <c r="F90" s="19">
        <f t="shared" si="72"/>
        <v>0</v>
      </c>
      <c r="G90" s="19">
        <f t="shared" si="72"/>
        <v>0</v>
      </c>
      <c r="H90" s="19">
        <f t="shared" si="72"/>
        <v>0</v>
      </c>
      <c r="I90" s="19">
        <f t="shared" si="72"/>
        <v>0</v>
      </c>
      <c r="J90" s="19">
        <f t="shared" si="72"/>
        <v>0</v>
      </c>
      <c r="K90" s="19">
        <f t="shared" si="72"/>
        <v>0</v>
      </c>
      <c r="L90" s="19">
        <f t="shared" si="72"/>
        <v>0</v>
      </c>
      <c r="M90" s="19">
        <f t="shared" si="72"/>
        <v>0</v>
      </c>
      <c r="N90" s="19">
        <f t="shared" si="72"/>
        <v>0</v>
      </c>
      <c r="O90" s="2"/>
    </row>
    <row r="91" ht="22.5" customHeight="1">
      <c r="A91" s="2"/>
      <c r="B91" s="18"/>
      <c r="C91" s="19">
        <f t="shared" ref="C91:N91" si="73">SUMIF(INDIRECT(C$84&amp;"!N10:N29"),$B91,INDIRECT(C$84&amp;"!P10:P29"))</f>
        <v>0</v>
      </c>
      <c r="D91" s="19">
        <f t="shared" si="73"/>
        <v>0</v>
      </c>
      <c r="E91" s="19">
        <f t="shared" si="73"/>
        <v>0</v>
      </c>
      <c r="F91" s="19">
        <f t="shared" si="73"/>
        <v>0</v>
      </c>
      <c r="G91" s="19">
        <f t="shared" si="73"/>
        <v>0</v>
      </c>
      <c r="H91" s="19">
        <f t="shared" si="73"/>
        <v>0</v>
      </c>
      <c r="I91" s="19">
        <f t="shared" si="73"/>
        <v>0</v>
      </c>
      <c r="J91" s="19">
        <f t="shared" si="73"/>
        <v>0</v>
      </c>
      <c r="K91" s="19">
        <f t="shared" si="73"/>
        <v>0</v>
      </c>
      <c r="L91" s="19">
        <f t="shared" si="73"/>
        <v>0</v>
      </c>
      <c r="M91" s="19">
        <f t="shared" si="73"/>
        <v>0</v>
      </c>
      <c r="N91" s="19">
        <f t="shared" si="73"/>
        <v>0</v>
      </c>
      <c r="O91" s="2"/>
    </row>
    <row r="92" ht="22.5" customHeight="1">
      <c r="A92" s="2"/>
      <c r="B92" s="18"/>
      <c r="C92" s="19">
        <f t="shared" ref="C92:N92" si="74">SUMIF(INDIRECT(C$84&amp;"!N10:N29"),$B92,INDIRECT(C$84&amp;"!P10:P29"))</f>
        <v>0</v>
      </c>
      <c r="D92" s="19">
        <f t="shared" si="74"/>
        <v>0</v>
      </c>
      <c r="E92" s="19">
        <f t="shared" si="74"/>
        <v>0</v>
      </c>
      <c r="F92" s="19">
        <f t="shared" si="74"/>
        <v>0</v>
      </c>
      <c r="G92" s="19">
        <f t="shared" si="74"/>
        <v>0</v>
      </c>
      <c r="H92" s="19">
        <f t="shared" si="74"/>
        <v>0</v>
      </c>
      <c r="I92" s="19">
        <f t="shared" si="74"/>
        <v>0</v>
      </c>
      <c r="J92" s="19">
        <f t="shared" si="74"/>
        <v>0</v>
      </c>
      <c r="K92" s="19">
        <f t="shared" si="74"/>
        <v>0</v>
      </c>
      <c r="L92" s="19">
        <f t="shared" si="74"/>
        <v>0</v>
      </c>
      <c r="M92" s="19">
        <f t="shared" si="74"/>
        <v>0</v>
      </c>
      <c r="N92" s="19">
        <f t="shared" si="74"/>
        <v>0</v>
      </c>
      <c r="O92" s="2"/>
    </row>
    <row r="93" ht="22.5" customHeight="1">
      <c r="A93" s="2"/>
      <c r="B93" s="18"/>
      <c r="C93" s="19">
        <f t="shared" ref="C93:N93" si="75">SUMIF(INDIRECT(C$84&amp;"!N10:N29"),$B93,INDIRECT(C$84&amp;"!P10:P29"))</f>
        <v>0</v>
      </c>
      <c r="D93" s="19">
        <f t="shared" si="75"/>
        <v>0</v>
      </c>
      <c r="E93" s="19">
        <f t="shared" si="75"/>
        <v>0</v>
      </c>
      <c r="F93" s="19">
        <f t="shared" si="75"/>
        <v>0</v>
      </c>
      <c r="G93" s="19">
        <f t="shared" si="75"/>
        <v>0</v>
      </c>
      <c r="H93" s="19">
        <f t="shared" si="75"/>
        <v>0</v>
      </c>
      <c r="I93" s="19">
        <f t="shared" si="75"/>
        <v>0</v>
      </c>
      <c r="J93" s="19">
        <f t="shared" si="75"/>
        <v>0</v>
      </c>
      <c r="K93" s="19">
        <f t="shared" si="75"/>
        <v>0</v>
      </c>
      <c r="L93" s="19">
        <f t="shared" si="75"/>
        <v>0</v>
      </c>
      <c r="M93" s="19">
        <f t="shared" si="75"/>
        <v>0</v>
      </c>
      <c r="N93" s="19">
        <f t="shared" si="75"/>
        <v>0</v>
      </c>
      <c r="O93" s="2"/>
    </row>
    <row r="94" ht="22.5" customHeight="1">
      <c r="A94" s="2"/>
      <c r="B94" s="18"/>
      <c r="C94" s="19">
        <f t="shared" ref="C94:N94" si="76">SUMIF(INDIRECT(C$84&amp;"!N10:N29"),$B94,INDIRECT(C$84&amp;"!P10:P29"))</f>
        <v>0</v>
      </c>
      <c r="D94" s="19">
        <f t="shared" si="76"/>
        <v>0</v>
      </c>
      <c r="E94" s="19">
        <f t="shared" si="76"/>
        <v>0</v>
      </c>
      <c r="F94" s="19">
        <f t="shared" si="76"/>
        <v>0</v>
      </c>
      <c r="G94" s="19">
        <f t="shared" si="76"/>
        <v>0</v>
      </c>
      <c r="H94" s="19">
        <f t="shared" si="76"/>
        <v>0</v>
      </c>
      <c r="I94" s="19">
        <f t="shared" si="76"/>
        <v>0</v>
      </c>
      <c r="J94" s="19">
        <f t="shared" si="76"/>
        <v>0</v>
      </c>
      <c r="K94" s="19">
        <f t="shared" si="76"/>
        <v>0</v>
      </c>
      <c r="L94" s="19">
        <f t="shared" si="76"/>
        <v>0</v>
      </c>
      <c r="M94" s="19">
        <f t="shared" si="76"/>
        <v>0</v>
      </c>
      <c r="N94" s="19">
        <f t="shared" si="76"/>
        <v>0</v>
      </c>
      <c r="O94" s="2"/>
    </row>
    <row r="95" ht="22.5" customHeight="1">
      <c r="A95" s="2"/>
      <c r="B95" s="18"/>
      <c r="C95" s="19">
        <f t="shared" ref="C95:N95" si="77">SUMIF(INDIRECT(C$84&amp;"!N10:N29"),$B95,INDIRECT(C$84&amp;"!P10:P29"))</f>
        <v>0</v>
      </c>
      <c r="D95" s="19">
        <f t="shared" si="77"/>
        <v>0</v>
      </c>
      <c r="E95" s="19">
        <f t="shared" si="77"/>
        <v>0</v>
      </c>
      <c r="F95" s="19">
        <f t="shared" si="77"/>
        <v>0</v>
      </c>
      <c r="G95" s="19">
        <f t="shared" si="77"/>
        <v>0</v>
      </c>
      <c r="H95" s="19">
        <f t="shared" si="77"/>
        <v>0</v>
      </c>
      <c r="I95" s="19">
        <f t="shared" si="77"/>
        <v>0</v>
      </c>
      <c r="J95" s="19">
        <f t="shared" si="77"/>
        <v>0</v>
      </c>
      <c r="K95" s="19">
        <f t="shared" si="77"/>
        <v>0</v>
      </c>
      <c r="L95" s="19">
        <f t="shared" si="77"/>
        <v>0</v>
      </c>
      <c r="M95" s="19">
        <f t="shared" si="77"/>
        <v>0</v>
      </c>
      <c r="N95" s="19">
        <f t="shared" si="77"/>
        <v>0</v>
      </c>
      <c r="O95" s="2"/>
    </row>
    <row r="96" ht="22.5" customHeight="1">
      <c r="A96" s="2"/>
      <c r="B96" s="18"/>
      <c r="C96" s="19">
        <f t="shared" ref="C96:N96" si="78">SUMIF(INDIRECT(C$84&amp;"!N10:N29"),$B96,INDIRECT(C$84&amp;"!P10:P29"))</f>
        <v>0</v>
      </c>
      <c r="D96" s="19">
        <f t="shared" si="78"/>
        <v>0</v>
      </c>
      <c r="E96" s="19">
        <f t="shared" si="78"/>
        <v>0</v>
      </c>
      <c r="F96" s="19">
        <f t="shared" si="78"/>
        <v>0</v>
      </c>
      <c r="G96" s="19">
        <f t="shared" si="78"/>
        <v>0</v>
      </c>
      <c r="H96" s="19">
        <f t="shared" si="78"/>
        <v>0</v>
      </c>
      <c r="I96" s="19">
        <f t="shared" si="78"/>
        <v>0</v>
      </c>
      <c r="J96" s="19">
        <f t="shared" si="78"/>
        <v>0</v>
      </c>
      <c r="K96" s="19">
        <f t="shared" si="78"/>
        <v>0</v>
      </c>
      <c r="L96" s="19">
        <f t="shared" si="78"/>
        <v>0</v>
      </c>
      <c r="M96" s="19">
        <f t="shared" si="78"/>
        <v>0</v>
      </c>
      <c r="N96" s="19">
        <f t="shared" si="78"/>
        <v>0</v>
      </c>
      <c r="O96" s="2"/>
    </row>
    <row r="97" ht="22.5" customHeight="1">
      <c r="A97" s="2"/>
      <c r="B97" s="18"/>
      <c r="C97" s="19">
        <f t="shared" ref="C97:N97" si="79">SUMIF(INDIRECT(C$84&amp;"!N10:N29"),$B97,INDIRECT(C$84&amp;"!P10:P29"))</f>
        <v>0</v>
      </c>
      <c r="D97" s="19">
        <f t="shared" si="79"/>
        <v>0</v>
      </c>
      <c r="E97" s="19">
        <f t="shared" si="79"/>
        <v>0</v>
      </c>
      <c r="F97" s="19">
        <f t="shared" si="79"/>
        <v>0</v>
      </c>
      <c r="G97" s="19">
        <f t="shared" si="79"/>
        <v>0</v>
      </c>
      <c r="H97" s="19">
        <f t="shared" si="79"/>
        <v>0</v>
      </c>
      <c r="I97" s="19">
        <f t="shared" si="79"/>
        <v>0</v>
      </c>
      <c r="J97" s="19">
        <f t="shared" si="79"/>
        <v>0</v>
      </c>
      <c r="K97" s="19">
        <f t="shared" si="79"/>
        <v>0</v>
      </c>
      <c r="L97" s="19">
        <f t="shared" si="79"/>
        <v>0</v>
      </c>
      <c r="M97" s="19">
        <f t="shared" si="79"/>
        <v>0</v>
      </c>
      <c r="N97" s="19">
        <f t="shared" si="79"/>
        <v>0</v>
      </c>
      <c r="O97" s="2"/>
    </row>
    <row r="98" ht="22.5" customHeight="1">
      <c r="A98" s="2"/>
      <c r="B98" s="18"/>
      <c r="C98" s="19">
        <f t="shared" ref="C98:N98" si="80">SUMIF(INDIRECT(C$84&amp;"!N10:N29"),$B98,INDIRECT(C$84&amp;"!P10:P29"))</f>
        <v>0</v>
      </c>
      <c r="D98" s="19">
        <f t="shared" si="80"/>
        <v>0</v>
      </c>
      <c r="E98" s="19">
        <f t="shared" si="80"/>
        <v>0</v>
      </c>
      <c r="F98" s="19">
        <f t="shared" si="80"/>
        <v>0</v>
      </c>
      <c r="G98" s="19">
        <f t="shared" si="80"/>
        <v>0</v>
      </c>
      <c r="H98" s="19">
        <f t="shared" si="80"/>
        <v>0</v>
      </c>
      <c r="I98" s="19">
        <f t="shared" si="80"/>
        <v>0</v>
      </c>
      <c r="J98" s="19">
        <f t="shared" si="80"/>
        <v>0</v>
      </c>
      <c r="K98" s="19">
        <f t="shared" si="80"/>
        <v>0</v>
      </c>
      <c r="L98" s="19">
        <f t="shared" si="80"/>
        <v>0</v>
      </c>
      <c r="M98" s="19">
        <f t="shared" si="80"/>
        <v>0</v>
      </c>
      <c r="N98" s="19">
        <f t="shared" si="80"/>
        <v>0</v>
      </c>
      <c r="O98" s="2"/>
    </row>
    <row r="99" ht="22.5" customHeight="1">
      <c r="A99" s="2"/>
      <c r="B99" s="18"/>
      <c r="C99" s="19">
        <f t="shared" ref="C99:N99" si="81">SUMIF(INDIRECT(C$84&amp;"!N10:N29"),$B99,INDIRECT(C$84&amp;"!P10:P29"))</f>
        <v>0</v>
      </c>
      <c r="D99" s="19">
        <f t="shared" si="81"/>
        <v>0</v>
      </c>
      <c r="E99" s="19">
        <f t="shared" si="81"/>
        <v>0</v>
      </c>
      <c r="F99" s="19">
        <f t="shared" si="81"/>
        <v>0</v>
      </c>
      <c r="G99" s="19">
        <f t="shared" si="81"/>
        <v>0</v>
      </c>
      <c r="H99" s="19">
        <f t="shared" si="81"/>
        <v>0</v>
      </c>
      <c r="I99" s="19">
        <f t="shared" si="81"/>
        <v>0</v>
      </c>
      <c r="J99" s="19">
        <f t="shared" si="81"/>
        <v>0</v>
      </c>
      <c r="K99" s="19">
        <f t="shared" si="81"/>
        <v>0</v>
      </c>
      <c r="L99" s="19">
        <f t="shared" si="81"/>
        <v>0</v>
      </c>
      <c r="M99" s="19">
        <f t="shared" si="81"/>
        <v>0</v>
      </c>
      <c r="N99" s="19">
        <f t="shared" si="81"/>
        <v>0</v>
      </c>
      <c r="O99" s="2"/>
    </row>
    <row r="100" ht="22.5" customHeight="1">
      <c r="A100" s="2"/>
      <c r="B100" s="18"/>
      <c r="C100" s="19">
        <f t="shared" ref="C100:N100" si="82">SUMIF(INDIRECT(C$84&amp;"!N10:N29"),$B100,INDIRECT(C$84&amp;"!P10:P29"))</f>
        <v>0</v>
      </c>
      <c r="D100" s="19">
        <f t="shared" si="82"/>
        <v>0</v>
      </c>
      <c r="E100" s="19">
        <f t="shared" si="82"/>
        <v>0</v>
      </c>
      <c r="F100" s="19">
        <f t="shared" si="82"/>
        <v>0</v>
      </c>
      <c r="G100" s="19">
        <f t="shared" si="82"/>
        <v>0</v>
      </c>
      <c r="H100" s="19">
        <f t="shared" si="82"/>
        <v>0</v>
      </c>
      <c r="I100" s="19">
        <f t="shared" si="82"/>
        <v>0</v>
      </c>
      <c r="J100" s="19">
        <f t="shared" si="82"/>
        <v>0</v>
      </c>
      <c r="K100" s="19">
        <f t="shared" si="82"/>
        <v>0</v>
      </c>
      <c r="L100" s="19">
        <f t="shared" si="82"/>
        <v>0</v>
      </c>
      <c r="M100" s="19">
        <f t="shared" si="82"/>
        <v>0</v>
      </c>
      <c r="N100" s="19">
        <f t="shared" si="82"/>
        <v>0</v>
      </c>
      <c r="O100" s="2"/>
    </row>
    <row r="101" ht="22.5" customHeight="1">
      <c r="A101" s="2"/>
      <c r="B101" s="18"/>
      <c r="C101" s="19">
        <f t="shared" ref="C101:N101" si="83">SUMIF(INDIRECT(C$84&amp;"!N10:N29"),$B101,INDIRECT(C$84&amp;"!P10:P29"))</f>
        <v>0</v>
      </c>
      <c r="D101" s="19">
        <f t="shared" si="83"/>
        <v>0</v>
      </c>
      <c r="E101" s="19">
        <f t="shared" si="83"/>
        <v>0</v>
      </c>
      <c r="F101" s="19">
        <f t="shared" si="83"/>
        <v>0</v>
      </c>
      <c r="G101" s="19">
        <f t="shared" si="83"/>
        <v>0</v>
      </c>
      <c r="H101" s="19">
        <f t="shared" si="83"/>
        <v>0</v>
      </c>
      <c r="I101" s="19">
        <f t="shared" si="83"/>
        <v>0</v>
      </c>
      <c r="J101" s="19">
        <f t="shared" si="83"/>
        <v>0</v>
      </c>
      <c r="K101" s="19">
        <f t="shared" si="83"/>
        <v>0</v>
      </c>
      <c r="L101" s="19">
        <f t="shared" si="83"/>
        <v>0</v>
      </c>
      <c r="M101" s="19">
        <f t="shared" si="83"/>
        <v>0</v>
      </c>
      <c r="N101" s="19">
        <f t="shared" si="83"/>
        <v>0</v>
      </c>
      <c r="O101" s="2"/>
    </row>
    <row r="102" ht="22.5" customHeight="1">
      <c r="A102" s="2"/>
      <c r="B102" s="18"/>
      <c r="C102" s="19">
        <f t="shared" ref="C102:N102" si="84">SUMIF(INDIRECT(C$84&amp;"!N10:N29"),$B102,INDIRECT(C$84&amp;"!P10:P29"))</f>
        <v>0</v>
      </c>
      <c r="D102" s="19">
        <f t="shared" si="84"/>
        <v>0</v>
      </c>
      <c r="E102" s="19">
        <f t="shared" si="84"/>
        <v>0</v>
      </c>
      <c r="F102" s="19">
        <f t="shared" si="84"/>
        <v>0</v>
      </c>
      <c r="G102" s="19">
        <f t="shared" si="84"/>
        <v>0</v>
      </c>
      <c r="H102" s="19">
        <f t="shared" si="84"/>
        <v>0</v>
      </c>
      <c r="I102" s="19">
        <f t="shared" si="84"/>
        <v>0</v>
      </c>
      <c r="J102" s="19">
        <f t="shared" si="84"/>
        <v>0</v>
      </c>
      <c r="K102" s="19">
        <f t="shared" si="84"/>
        <v>0</v>
      </c>
      <c r="L102" s="19">
        <f t="shared" si="84"/>
        <v>0</v>
      </c>
      <c r="M102" s="19">
        <f t="shared" si="84"/>
        <v>0</v>
      </c>
      <c r="N102" s="19">
        <f t="shared" si="84"/>
        <v>0</v>
      </c>
      <c r="O102" s="2"/>
    </row>
    <row r="103" ht="22.5" customHeight="1">
      <c r="A103" s="2"/>
      <c r="B103" s="18"/>
      <c r="C103" s="19">
        <f t="shared" ref="C103:N103" si="85">SUMIF(INDIRECT(C$84&amp;"!N10:N29"),$B103,INDIRECT(C$84&amp;"!P10:P29"))</f>
        <v>0</v>
      </c>
      <c r="D103" s="19">
        <f t="shared" si="85"/>
        <v>0</v>
      </c>
      <c r="E103" s="19">
        <f t="shared" si="85"/>
        <v>0</v>
      </c>
      <c r="F103" s="19">
        <f t="shared" si="85"/>
        <v>0</v>
      </c>
      <c r="G103" s="19">
        <f t="shared" si="85"/>
        <v>0</v>
      </c>
      <c r="H103" s="19">
        <f t="shared" si="85"/>
        <v>0</v>
      </c>
      <c r="I103" s="19">
        <f t="shared" si="85"/>
        <v>0</v>
      </c>
      <c r="J103" s="19">
        <f t="shared" si="85"/>
        <v>0</v>
      </c>
      <c r="K103" s="19">
        <f t="shared" si="85"/>
        <v>0</v>
      </c>
      <c r="L103" s="19">
        <f t="shared" si="85"/>
        <v>0</v>
      </c>
      <c r="M103" s="19">
        <f t="shared" si="85"/>
        <v>0</v>
      </c>
      <c r="N103" s="19">
        <f t="shared" si="85"/>
        <v>0</v>
      </c>
      <c r="O103" s="2"/>
    </row>
    <row r="104" ht="22.5" customHeight="1">
      <c r="A104" s="2"/>
      <c r="B104" s="18"/>
      <c r="C104" s="19">
        <f t="shared" ref="C104:N104" si="86">SUMIF(INDIRECT(C$84&amp;"!N10:N29"),$B104,INDIRECT(C$84&amp;"!P10:P29"))</f>
        <v>0</v>
      </c>
      <c r="D104" s="19">
        <f t="shared" si="86"/>
        <v>0</v>
      </c>
      <c r="E104" s="19">
        <f t="shared" si="86"/>
        <v>0</v>
      </c>
      <c r="F104" s="19">
        <f t="shared" si="86"/>
        <v>0</v>
      </c>
      <c r="G104" s="19">
        <f t="shared" si="86"/>
        <v>0</v>
      </c>
      <c r="H104" s="19">
        <f t="shared" si="86"/>
        <v>0</v>
      </c>
      <c r="I104" s="19">
        <f t="shared" si="86"/>
        <v>0</v>
      </c>
      <c r="J104" s="19">
        <f t="shared" si="86"/>
        <v>0</v>
      </c>
      <c r="K104" s="19">
        <f t="shared" si="86"/>
        <v>0</v>
      </c>
      <c r="L104" s="19">
        <f t="shared" si="86"/>
        <v>0</v>
      </c>
      <c r="M104" s="19">
        <f t="shared" si="86"/>
        <v>0</v>
      </c>
      <c r="N104" s="19">
        <f t="shared" si="86"/>
        <v>0</v>
      </c>
      <c r="O104" s="2"/>
    </row>
    <row r="105" ht="22.5" customHeight="1">
      <c r="A105" s="2"/>
      <c r="B105" s="12" t="s">
        <v>55</v>
      </c>
      <c r="C105" s="13">
        <f t="shared" ref="C105:N105" si="87">SUM(C85:C104)</f>
        <v>1500</v>
      </c>
      <c r="D105" s="13">
        <f t="shared" si="87"/>
        <v>1500</v>
      </c>
      <c r="E105" s="13">
        <f t="shared" si="87"/>
        <v>1675</v>
      </c>
      <c r="F105" s="13">
        <f t="shared" si="87"/>
        <v>1750</v>
      </c>
      <c r="G105" s="13">
        <f t="shared" si="87"/>
        <v>1450</v>
      </c>
      <c r="H105" s="13">
        <f t="shared" si="87"/>
        <v>1700</v>
      </c>
      <c r="I105" s="13">
        <f t="shared" si="87"/>
        <v>1750</v>
      </c>
      <c r="J105" s="13">
        <f t="shared" si="87"/>
        <v>1700</v>
      </c>
      <c r="K105" s="13">
        <f t="shared" si="87"/>
        <v>1500</v>
      </c>
      <c r="L105" s="13">
        <f t="shared" si="87"/>
        <v>1500</v>
      </c>
      <c r="M105" s="13">
        <f t="shared" si="87"/>
        <v>1550</v>
      </c>
      <c r="N105" s="13">
        <f t="shared" si="87"/>
        <v>1850</v>
      </c>
      <c r="O105" s="2"/>
    </row>
    <row r="106">
      <c r="A106" s="2"/>
      <c r="O106" s="2"/>
    </row>
  </sheetData>
  <mergeCells count="6">
    <mergeCell ref="B2:N2"/>
    <mergeCell ref="B11:N11"/>
    <mergeCell ref="B23:N23"/>
    <mergeCell ref="B35:N35"/>
    <mergeCell ref="B59:N59"/>
    <mergeCell ref="B83:N8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21" t="s">
        <v>59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3150</v>
      </c>
      <c r="G3" s="26"/>
      <c r="H3" s="27"/>
      <c r="I3" s="2"/>
      <c r="J3" s="28">
        <f>D30+H30+L30+P30</f>
        <v>5750</v>
      </c>
      <c r="K3" s="26"/>
      <c r="L3" s="27"/>
      <c r="M3" s="2"/>
      <c r="N3" s="28">
        <f>D18-C30-G30-K30-O30</f>
        <v>2850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3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45658.0</v>
      </c>
      <c r="D10" s="36">
        <v>2000.0</v>
      </c>
      <c r="E10" s="2"/>
      <c r="F10" s="34" t="s">
        <v>34</v>
      </c>
      <c r="G10" s="37">
        <v>200.0</v>
      </c>
      <c r="H10" s="36">
        <v>180.0</v>
      </c>
      <c r="I10" s="2"/>
      <c r="J10" s="34" t="s">
        <v>43</v>
      </c>
      <c r="K10" s="37">
        <v>700.0</v>
      </c>
      <c r="L10" s="36">
        <v>650.0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45658.0</v>
      </c>
      <c r="D11" s="36">
        <v>2100.0</v>
      </c>
      <c r="E11" s="2"/>
      <c r="F11" s="34" t="s">
        <v>35</v>
      </c>
      <c r="G11" s="37">
        <v>90.0</v>
      </c>
      <c r="H11" s="36">
        <v>80.0</v>
      </c>
      <c r="I11" s="2"/>
      <c r="J11" s="34" t="s">
        <v>44</v>
      </c>
      <c r="K11" s="37">
        <v>350.0</v>
      </c>
      <c r="L11" s="36">
        <v>330.0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45662.0</v>
      </c>
      <c r="D12" s="36">
        <v>500.0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160.0</v>
      </c>
      <c r="M12" s="2"/>
      <c r="N12" s="34" t="s">
        <v>58</v>
      </c>
      <c r="O12" s="37">
        <v>200.0</v>
      </c>
      <c r="P12" s="36">
        <v>200.0</v>
      </c>
      <c r="Q12" s="2"/>
    </row>
    <row r="13" ht="22.5" customHeight="1">
      <c r="A13" s="2"/>
      <c r="B13" s="34" t="s">
        <v>24</v>
      </c>
      <c r="C13" s="35">
        <v>45672.0</v>
      </c>
      <c r="D13" s="36">
        <v>2000.0</v>
      </c>
      <c r="E13" s="2"/>
      <c r="F13" s="34" t="s">
        <v>37</v>
      </c>
      <c r="G13" s="37">
        <v>80.0</v>
      </c>
      <c r="H13" s="36">
        <v>75.0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45672.0</v>
      </c>
      <c r="D14" s="36">
        <v>2100.0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90.0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45687.0</v>
      </c>
      <c r="D15" s="36">
        <v>200.0</v>
      </c>
      <c r="E15" s="2"/>
      <c r="F15" s="34" t="s">
        <v>39</v>
      </c>
      <c r="G15" s="37">
        <v>70.0</v>
      </c>
      <c r="H15" s="36">
        <v>70.0</v>
      </c>
      <c r="I15" s="2"/>
      <c r="J15" s="34" t="s">
        <v>48</v>
      </c>
      <c r="K15" s="37">
        <v>120.0</v>
      </c>
      <c r="L15" s="36">
        <v>100.0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120.0</v>
      </c>
      <c r="I16" s="2"/>
      <c r="J16" s="34" t="s">
        <v>49</v>
      </c>
      <c r="K16" s="37">
        <v>200.0</v>
      </c>
      <c r="L16" s="36">
        <v>150.0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60.0</v>
      </c>
      <c r="I17" s="2"/>
      <c r="J17" s="34" t="s">
        <v>50</v>
      </c>
      <c r="K17" s="37">
        <v>80.0</v>
      </c>
      <c r="L17" s="36">
        <v>60.0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8900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35.0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130.0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300.0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500.0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200.0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400.0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150.0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1550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785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1915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1500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71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3375</v>
      </c>
      <c r="G3" s="26"/>
      <c r="H3" s="27"/>
      <c r="I3" s="2"/>
      <c r="J3" s="28">
        <f>D30+H30+L30+P30</f>
        <v>6275</v>
      </c>
      <c r="K3" s="26"/>
      <c r="L3" s="27"/>
      <c r="M3" s="2"/>
      <c r="N3" s="28">
        <f>D18-C30-G30-K30-O30</f>
        <v>3600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45689.0</v>
      </c>
      <c r="D10" s="36">
        <v>2500.0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45695.0</v>
      </c>
      <c r="D11" s="36">
        <v>2300.0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45696.0</v>
      </c>
      <c r="D12" s="36">
        <v>700.0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200.0</v>
      </c>
      <c r="P12" s="36">
        <v>200.0</v>
      </c>
      <c r="Q12" s="2"/>
    </row>
    <row r="13" ht="22.5" customHeight="1">
      <c r="A13" s="2"/>
      <c r="B13" s="34" t="s">
        <v>24</v>
      </c>
      <c r="C13" s="35">
        <v>45707.0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45709.0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45714.0</v>
      </c>
      <c r="D15" s="36">
        <v>300.0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9650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1">
        <v>30.0</v>
      </c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1785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870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2120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1500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72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2515</v>
      </c>
      <c r="G3" s="26"/>
      <c r="H3" s="27"/>
      <c r="I3" s="2"/>
      <c r="J3" s="28">
        <f>D30+H30+L30+P30</f>
        <v>6885</v>
      </c>
      <c r="K3" s="26"/>
      <c r="L3" s="27"/>
      <c r="M3" s="2"/>
      <c r="N3" s="28">
        <f>D18-C30-G30-K30-O30</f>
        <v>3350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45717.0</v>
      </c>
      <c r="D10" s="36">
        <v>2250.0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750.0</v>
      </c>
      <c r="M10" s="2"/>
      <c r="N10" s="34" t="s">
        <v>56</v>
      </c>
      <c r="O10" s="37">
        <v>900.0</v>
      </c>
      <c r="P10" s="36">
        <v>1000.0</v>
      </c>
      <c r="Q10" s="2"/>
    </row>
    <row r="11" ht="22.5" customHeight="1">
      <c r="A11" s="2"/>
      <c r="B11" s="34" t="s">
        <v>22</v>
      </c>
      <c r="C11" s="35">
        <v>45718.0</v>
      </c>
      <c r="D11" s="36">
        <v>2100.0</v>
      </c>
      <c r="E11" s="2"/>
      <c r="F11" s="34" t="s">
        <v>35</v>
      </c>
      <c r="G11" s="37">
        <v>90.0</v>
      </c>
      <c r="H11" s="36">
        <v>125.0</v>
      </c>
      <c r="I11" s="2"/>
      <c r="J11" s="34" t="s">
        <v>44</v>
      </c>
      <c r="K11" s="37">
        <v>350.0</v>
      </c>
      <c r="L11" s="36">
        <v>400.0</v>
      </c>
      <c r="M11" s="2"/>
      <c r="N11" s="34" t="s">
        <v>57</v>
      </c>
      <c r="O11" s="37">
        <v>400.0</v>
      </c>
      <c r="P11" s="36">
        <v>425.0</v>
      </c>
      <c r="Q11" s="2"/>
    </row>
    <row r="12" ht="22.5" customHeight="1">
      <c r="A12" s="2"/>
      <c r="B12" s="34" t="s">
        <v>23</v>
      </c>
      <c r="C12" s="35">
        <v>45719.0</v>
      </c>
      <c r="D12" s="36">
        <v>650.0</v>
      </c>
      <c r="E12" s="2"/>
      <c r="F12" s="34" t="s">
        <v>36</v>
      </c>
      <c r="G12" s="37">
        <v>160.0</v>
      </c>
      <c r="H12" s="36">
        <v>175.0</v>
      </c>
      <c r="I12" s="2"/>
      <c r="J12" s="34" t="s">
        <v>45</v>
      </c>
      <c r="K12" s="37">
        <v>180.0</v>
      </c>
      <c r="L12" s="36">
        <v>220.0</v>
      </c>
      <c r="M12" s="2"/>
      <c r="N12" s="34" t="s">
        <v>58</v>
      </c>
      <c r="O12" s="37">
        <v>200.0</v>
      </c>
      <c r="P12" s="36">
        <v>250.0</v>
      </c>
      <c r="Q12" s="2"/>
    </row>
    <row r="13" ht="22.5" customHeight="1">
      <c r="A13" s="2"/>
      <c r="B13" s="34" t="s">
        <v>24</v>
      </c>
      <c r="C13" s="35">
        <v>45722.0</v>
      </c>
      <c r="D13" s="36">
        <v>1950.0</v>
      </c>
      <c r="E13" s="2"/>
      <c r="F13" s="34" t="s">
        <v>37</v>
      </c>
      <c r="G13" s="37">
        <v>80.0</v>
      </c>
      <c r="H13" s="36">
        <v>75.0</v>
      </c>
      <c r="I13" s="2"/>
      <c r="J13" s="34" t="s">
        <v>46</v>
      </c>
      <c r="K13" s="37">
        <v>250.0</v>
      </c>
      <c r="L13" s="36">
        <v>300.0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45737.0</v>
      </c>
      <c r="D14" s="36">
        <v>2100.0</v>
      </c>
      <c r="E14" s="2"/>
      <c r="F14" s="34" t="s">
        <v>38</v>
      </c>
      <c r="G14" s="37">
        <v>50.0</v>
      </c>
      <c r="H14" s="36">
        <v>100.0</v>
      </c>
      <c r="I14" s="2"/>
      <c r="J14" s="34" t="s">
        <v>47</v>
      </c>
      <c r="K14" s="37">
        <v>100.0</v>
      </c>
      <c r="L14" s="36">
        <v>140.0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45744.0</v>
      </c>
      <c r="D15" s="36">
        <v>350.0</v>
      </c>
      <c r="E15" s="2"/>
      <c r="F15" s="34" t="s">
        <v>39</v>
      </c>
      <c r="G15" s="37">
        <v>70.0</v>
      </c>
      <c r="H15" s="36">
        <v>100.0</v>
      </c>
      <c r="I15" s="2"/>
      <c r="J15" s="34" t="s">
        <v>48</v>
      </c>
      <c r="K15" s="37">
        <v>120.0</v>
      </c>
      <c r="L15" s="36">
        <v>180.0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150.0</v>
      </c>
      <c r="I16" s="2"/>
      <c r="J16" s="34" t="s">
        <v>49</v>
      </c>
      <c r="K16" s="37">
        <v>200.0</v>
      </c>
      <c r="L16" s="36">
        <v>220.0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75.0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9400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50.0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160.0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285.0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480.0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220.0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225.0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1710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1000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2500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1675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73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3330</v>
      </c>
      <c r="G3" s="26"/>
      <c r="H3" s="27"/>
      <c r="I3" s="2"/>
      <c r="J3" s="28">
        <f>D30+H30+L30+P30</f>
        <v>6270</v>
      </c>
      <c r="K3" s="26"/>
      <c r="L3" s="27"/>
      <c r="M3" s="2"/>
      <c r="N3" s="28">
        <f>D18-C30-G30-K30-O30</f>
        <v>3550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45748.0</v>
      </c>
      <c r="D10" s="36">
        <v>2200.0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1000.0</v>
      </c>
      <c r="Q10" s="2"/>
    </row>
    <row r="11" ht="22.5" customHeight="1">
      <c r="A11" s="2"/>
      <c r="B11" s="34" t="s">
        <v>22</v>
      </c>
      <c r="C11" s="35">
        <v>45754.0</v>
      </c>
      <c r="D11" s="36">
        <v>2000.0</v>
      </c>
      <c r="E11" s="2"/>
      <c r="F11" s="34" t="s">
        <v>35</v>
      </c>
      <c r="G11" s="37">
        <v>90.0</v>
      </c>
      <c r="H11" s="36">
        <v>90.0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350.0</v>
      </c>
      <c r="Q11" s="2"/>
    </row>
    <row r="12" ht="22.5" customHeight="1">
      <c r="A12" s="2"/>
      <c r="B12" s="34" t="s">
        <v>23</v>
      </c>
      <c r="C12" s="35">
        <v>45756.0</v>
      </c>
      <c r="D12" s="36">
        <v>650.0</v>
      </c>
      <c r="E12" s="2"/>
      <c r="F12" s="34" t="s">
        <v>36</v>
      </c>
      <c r="G12" s="37">
        <v>160.0</v>
      </c>
      <c r="H12" s="36">
        <v>160.0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200.0</v>
      </c>
      <c r="P12" s="36">
        <v>400.0</v>
      </c>
      <c r="Q12" s="2"/>
    </row>
    <row r="13" ht="22.5" customHeight="1">
      <c r="A13" s="2"/>
      <c r="B13" s="34" t="s">
        <v>24</v>
      </c>
      <c r="C13" s="35">
        <v>45756.0</v>
      </c>
      <c r="D13" s="36">
        <v>2000.0</v>
      </c>
      <c r="E13" s="2"/>
      <c r="F13" s="34" t="s">
        <v>37</v>
      </c>
      <c r="G13" s="37">
        <v>80.0</v>
      </c>
      <c r="H13" s="36">
        <v>80.0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45759.0</v>
      </c>
      <c r="D14" s="36">
        <v>2350.0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45763.0</v>
      </c>
      <c r="D15" s="36">
        <v>400.0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120.0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9600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300.0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500.0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200.0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400.0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150.0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1550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850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2120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1750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74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4310</v>
      </c>
      <c r="G3" s="26"/>
      <c r="H3" s="27"/>
      <c r="I3" s="2"/>
      <c r="J3" s="28">
        <f>D30+H30+L30+P30</f>
        <v>6600</v>
      </c>
      <c r="K3" s="26"/>
      <c r="L3" s="27"/>
      <c r="M3" s="2"/>
      <c r="N3" s="28">
        <f>D18-C30-G30-K30-O30</f>
        <v>4860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45718.0</v>
      </c>
      <c r="D10" s="36">
        <v>1950.0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800.0</v>
      </c>
      <c r="Q10" s="2"/>
    </row>
    <row r="11" ht="22.5" customHeight="1">
      <c r="A11" s="2"/>
      <c r="B11" s="34" t="s">
        <v>22</v>
      </c>
      <c r="C11" s="35">
        <v>45784.0</v>
      </c>
      <c r="D11" s="36">
        <v>2700.0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45785.0</v>
      </c>
      <c r="D12" s="36">
        <v>800.0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200.0</v>
      </c>
      <c r="M12" s="2"/>
      <c r="N12" s="34" t="s">
        <v>58</v>
      </c>
      <c r="O12" s="37">
        <v>200.0</v>
      </c>
      <c r="P12" s="36">
        <v>250.0</v>
      </c>
      <c r="Q12" s="2"/>
    </row>
    <row r="13" ht="22.5" customHeight="1">
      <c r="A13" s="2"/>
      <c r="B13" s="34" t="s">
        <v>24</v>
      </c>
      <c r="C13" s="35">
        <v>45796.0</v>
      </c>
      <c r="D13" s="36">
        <v>2110.0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45797.0</v>
      </c>
      <c r="D14" s="36">
        <v>2750.0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45798.0</v>
      </c>
      <c r="D15" s="36">
        <v>600.0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200.0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120.0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10910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700.0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210.0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600.0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2035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935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2180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1450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75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3015</v>
      </c>
      <c r="G3" s="26"/>
      <c r="H3" s="27"/>
      <c r="I3" s="2"/>
      <c r="J3" s="28">
        <f>D30+H30+L30+P30</f>
        <v>6735</v>
      </c>
      <c r="K3" s="26"/>
      <c r="L3" s="27"/>
      <c r="M3" s="2"/>
      <c r="N3" s="28">
        <f>D18-C30-G30-K30-O30</f>
        <v>3700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45810.0</v>
      </c>
      <c r="D10" s="36">
        <v>2500.0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900.0</v>
      </c>
      <c r="Q10" s="2"/>
    </row>
    <row r="11" ht="22.5" customHeight="1">
      <c r="A11" s="2"/>
      <c r="B11" s="34" t="s">
        <v>22</v>
      </c>
      <c r="C11" s="35">
        <v>45812.0</v>
      </c>
      <c r="D11" s="36">
        <v>2300.0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400.0</v>
      </c>
      <c r="Q11" s="2"/>
    </row>
    <row r="12" ht="22.5" customHeight="1">
      <c r="A12" s="2"/>
      <c r="B12" s="34" t="s">
        <v>23</v>
      </c>
      <c r="C12" s="35">
        <v>45814.0</v>
      </c>
      <c r="D12" s="36">
        <v>800.0</v>
      </c>
      <c r="E12" s="2"/>
      <c r="F12" s="34" t="s">
        <v>36</v>
      </c>
      <c r="G12" s="37">
        <v>160.0</v>
      </c>
      <c r="H12" s="36">
        <v>200.0</v>
      </c>
      <c r="I12" s="2"/>
      <c r="J12" s="34" t="s">
        <v>45</v>
      </c>
      <c r="K12" s="37">
        <v>180.0</v>
      </c>
      <c r="L12" s="36">
        <v>200.0</v>
      </c>
      <c r="M12" s="2"/>
      <c r="N12" s="34" t="s">
        <v>58</v>
      </c>
      <c r="O12" s="37">
        <v>200.0</v>
      </c>
      <c r="P12" s="36">
        <v>400.0</v>
      </c>
      <c r="Q12" s="2"/>
    </row>
    <row r="13" ht="22.5" customHeight="1">
      <c r="A13" s="2"/>
      <c r="B13" s="34" t="s">
        <v>24</v>
      </c>
      <c r="C13" s="35">
        <v>45817.0</v>
      </c>
      <c r="D13" s="36">
        <v>1800.0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45818.0</v>
      </c>
      <c r="D14" s="36">
        <v>2050.0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45834.0</v>
      </c>
      <c r="D15" s="36">
        <v>300.0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9750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325.0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550.0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400.0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500.0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200.0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1975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920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2140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1700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4.5"/>
    <col customWidth="1" min="2" max="2" width="18.88"/>
    <col customWidth="1" min="5" max="5" width="2.63"/>
    <col customWidth="1" min="6" max="6" width="18.88"/>
    <col customWidth="1" min="9" max="9" width="2.63"/>
    <col customWidth="1" min="10" max="10" width="18.88"/>
    <col customWidth="1" min="13" max="13" width="2.63"/>
    <col customWidth="1" min="14" max="14" width="18.88"/>
    <col customWidth="1" min="17" max="17" width="4.5"/>
  </cols>
  <sheetData>
    <row r="1" ht="26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6.25" customHeight="1">
      <c r="A2" s="2"/>
      <c r="B2" s="4" t="s">
        <v>76</v>
      </c>
      <c r="C2" s="5"/>
      <c r="D2" s="6"/>
      <c r="E2" s="2"/>
      <c r="F2" s="22" t="s">
        <v>60</v>
      </c>
      <c r="G2" s="23"/>
      <c r="H2" s="24"/>
      <c r="I2" s="2"/>
      <c r="J2" s="22" t="s">
        <v>55</v>
      </c>
      <c r="K2" s="23"/>
      <c r="L2" s="24"/>
      <c r="M2" s="2"/>
      <c r="N2" s="22" t="s">
        <v>61</v>
      </c>
      <c r="O2" s="23"/>
      <c r="P2" s="24"/>
      <c r="Q2" s="2"/>
    </row>
    <row r="3" ht="26.25" customHeight="1">
      <c r="A3" s="2"/>
      <c r="B3" s="25"/>
      <c r="C3" s="26"/>
      <c r="D3" s="27"/>
      <c r="E3" s="2"/>
      <c r="F3" s="28">
        <f>D18-J3</f>
        <v>3110</v>
      </c>
      <c r="G3" s="26"/>
      <c r="H3" s="27"/>
      <c r="I3" s="2"/>
      <c r="J3" s="28">
        <f>D30+H30+L30+P30</f>
        <v>6290</v>
      </c>
      <c r="K3" s="26"/>
      <c r="L3" s="27"/>
      <c r="M3" s="2"/>
      <c r="N3" s="28">
        <f>D18-C30-G30-K30-O30</f>
        <v>3350</v>
      </c>
      <c r="O3" s="26"/>
      <c r="P3" s="27"/>
      <c r="Q3" s="2"/>
    </row>
    <row r="4" ht="15.0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22.5" customHeight="1">
      <c r="A5" s="2"/>
      <c r="B5" s="29" t="s">
        <v>14</v>
      </c>
      <c r="C5" s="23"/>
      <c r="D5" s="24"/>
      <c r="E5" s="2"/>
      <c r="F5" s="29" t="s">
        <v>62</v>
      </c>
      <c r="G5" s="23"/>
      <c r="H5" s="24"/>
      <c r="I5" s="2"/>
      <c r="J5" s="29" t="s">
        <v>63</v>
      </c>
      <c r="K5" s="23"/>
      <c r="L5" s="24"/>
      <c r="M5" s="2"/>
      <c r="N5" s="29" t="s">
        <v>64</v>
      </c>
      <c r="O5" s="23"/>
      <c r="P5" s="24"/>
      <c r="Q5" s="2"/>
    </row>
    <row r="6" ht="168.75" customHeight="1">
      <c r="A6" s="2"/>
      <c r="B6" s="30"/>
      <c r="C6" s="26"/>
      <c r="D6" s="27"/>
      <c r="E6" s="2"/>
      <c r="F6" s="30"/>
      <c r="G6" s="26"/>
      <c r="H6" s="27"/>
      <c r="I6" s="2"/>
      <c r="J6" s="30"/>
      <c r="K6" s="26"/>
      <c r="L6" s="27"/>
      <c r="M6" s="2"/>
      <c r="N6" s="30"/>
      <c r="O6" s="26"/>
      <c r="P6" s="27"/>
      <c r="Q6" s="2"/>
    </row>
    <row r="7" ht="15.0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2.5" customHeight="1">
      <c r="A8" s="2"/>
      <c r="B8" s="41" t="s">
        <v>14</v>
      </c>
      <c r="C8" s="23"/>
      <c r="D8" s="24"/>
      <c r="E8" s="2"/>
      <c r="F8" s="31" t="s">
        <v>16</v>
      </c>
      <c r="G8" s="23"/>
      <c r="H8" s="24"/>
      <c r="I8" s="2"/>
      <c r="J8" s="31" t="s">
        <v>17</v>
      </c>
      <c r="K8" s="23"/>
      <c r="L8" s="24"/>
      <c r="M8" s="2"/>
      <c r="N8" s="31" t="s">
        <v>65</v>
      </c>
      <c r="O8" s="23"/>
      <c r="P8" s="24"/>
      <c r="Q8" s="2"/>
    </row>
    <row r="9" ht="22.5" customHeight="1">
      <c r="A9" s="2"/>
      <c r="B9" s="32" t="s">
        <v>20</v>
      </c>
      <c r="C9" s="33" t="s">
        <v>66</v>
      </c>
      <c r="D9" s="33" t="s">
        <v>67</v>
      </c>
      <c r="E9" s="2"/>
      <c r="F9" s="32" t="s">
        <v>20</v>
      </c>
      <c r="G9" s="33" t="s">
        <v>68</v>
      </c>
      <c r="H9" s="33" t="s">
        <v>69</v>
      </c>
      <c r="I9" s="2"/>
      <c r="J9" s="32" t="s">
        <v>20</v>
      </c>
      <c r="K9" s="33" t="s">
        <v>68</v>
      </c>
      <c r="L9" s="33" t="s">
        <v>69</v>
      </c>
      <c r="M9" s="2"/>
      <c r="N9" s="32" t="s">
        <v>20</v>
      </c>
      <c r="O9" s="33" t="s">
        <v>68</v>
      </c>
      <c r="P9" s="33" t="s">
        <v>69</v>
      </c>
      <c r="Q9" s="2"/>
    </row>
    <row r="10" ht="22.5" customHeight="1">
      <c r="A10" s="2"/>
      <c r="B10" s="34" t="s">
        <v>21</v>
      </c>
      <c r="C10" s="35">
        <v>45842.0</v>
      </c>
      <c r="D10" s="36">
        <v>2250.0</v>
      </c>
      <c r="E10" s="2"/>
      <c r="F10" s="34" t="s">
        <v>34</v>
      </c>
      <c r="G10" s="37">
        <v>200.0</v>
      </c>
      <c r="H10" s="36">
        <v>200.0</v>
      </c>
      <c r="I10" s="2"/>
      <c r="J10" s="34" t="s">
        <v>43</v>
      </c>
      <c r="K10" s="37">
        <v>700.0</v>
      </c>
      <c r="L10" s="36">
        <v>625.0</v>
      </c>
      <c r="M10" s="2"/>
      <c r="N10" s="34" t="s">
        <v>56</v>
      </c>
      <c r="O10" s="37">
        <v>900.0</v>
      </c>
      <c r="P10" s="36">
        <v>1000.0</v>
      </c>
      <c r="Q10" s="2"/>
    </row>
    <row r="11" ht="22.5" customHeight="1">
      <c r="A11" s="2"/>
      <c r="B11" s="34" t="s">
        <v>22</v>
      </c>
      <c r="C11" s="35">
        <v>45845.0</v>
      </c>
      <c r="D11" s="36">
        <v>2100.0</v>
      </c>
      <c r="E11" s="2"/>
      <c r="F11" s="34" t="s">
        <v>35</v>
      </c>
      <c r="G11" s="37">
        <v>90.0</v>
      </c>
      <c r="H11" s="36">
        <v>100.0</v>
      </c>
      <c r="I11" s="2"/>
      <c r="J11" s="34" t="s">
        <v>44</v>
      </c>
      <c r="K11" s="37">
        <v>350.0</v>
      </c>
      <c r="L11" s="36">
        <v>350.0</v>
      </c>
      <c r="M11" s="2"/>
      <c r="N11" s="34" t="s">
        <v>57</v>
      </c>
      <c r="O11" s="37">
        <v>400.0</v>
      </c>
      <c r="P11" s="36">
        <v>350.0</v>
      </c>
      <c r="Q11" s="2"/>
    </row>
    <row r="12" ht="22.5" customHeight="1">
      <c r="A12" s="2"/>
      <c r="B12" s="34" t="s">
        <v>23</v>
      </c>
      <c r="C12" s="35">
        <v>45847.0</v>
      </c>
      <c r="D12" s="36">
        <v>650.0</v>
      </c>
      <c r="E12" s="2"/>
      <c r="F12" s="34" t="s">
        <v>36</v>
      </c>
      <c r="G12" s="37">
        <v>160.0</v>
      </c>
      <c r="H12" s="36">
        <v>150.0</v>
      </c>
      <c r="I12" s="2"/>
      <c r="J12" s="34" t="s">
        <v>45</v>
      </c>
      <c r="K12" s="37">
        <v>180.0</v>
      </c>
      <c r="L12" s="36">
        <v>180.0</v>
      </c>
      <c r="M12" s="2"/>
      <c r="N12" s="34" t="s">
        <v>58</v>
      </c>
      <c r="O12" s="37">
        <v>200.0</v>
      </c>
      <c r="P12" s="36">
        <v>400.0</v>
      </c>
      <c r="Q12" s="2"/>
    </row>
    <row r="13" ht="22.5" customHeight="1">
      <c r="A13" s="2"/>
      <c r="B13" s="34" t="s">
        <v>24</v>
      </c>
      <c r="C13" s="35">
        <v>45849.0</v>
      </c>
      <c r="D13" s="36">
        <v>1950.0</v>
      </c>
      <c r="E13" s="2"/>
      <c r="F13" s="34" t="s">
        <v>37</v>
      </c>
      <c r="G13" s="37">
        <v>80.0</v>
      </c>
      <c r="H13" s="36">
        <v>85.0</v>
      </c>
      <c r="I13" s="2"/>
      <c r="J13" s="34" t="s">
        <v>46</v>
      </c>
      <c r="K13" s="37">
        <v>250.0</v>
      </c>
      <c r="L13" s="36">
        <v>210.0</v>
      </c>
      <c r="M13" s="2"/>
      <c r="N13" s="34"/>
      <c r="O13" s="37"/>
      <c r="P13" s="36"/>
      <c r="Q13" s="2"/>
    </row>
    <row r="14" ht="22.5" customHeight="1">
      <c r="A14" s="2"/>
      <c r="B14" s="34" t="s">
        <v>25</v>
      </c>
      <c r="C14" s="35">
        <v>45867.0</v>
      </c>
      <c r="D14" s="36">
        <v>2100.0</v>
      </c>
      <c r="E14" s="2"/>
      <c r="F14" s="34" t="s">
        <v>38</v>
      </c>
      <c r="G14" s="37">
        <v>50.0</v>
      </c>
      <c r="H14" s="36">
        <v>50.0</v>
      </c>
      <c r="I14" s="2"/>
      <c r="J14" s="34" t="s">
        <v>47</v>
      </c>
      <c r="K14" s="37">
        <v>100.0</v>
      </c>
      <c r="L14" s="36">
        <v>100.0</v>
      </c>
      <c r="M14" s="2"/>
      <c r="N14" s="34"/>
      <c r="O14" s="37"/>
      <c r="P14" s="36"/>
      <c r="Q14" s="2"/>
    </row>
    <row r="15" ht="22.5" customHeight="1">
      <c r="A15" s="2"/>
      <c r="B15" s="34" t="s">
        <v>26</v>
      </c>
      <c r="C15" s="35">
        <v>45868.0</v>
      </c>
      <c r="D15" s="36">
        <v>350.0</v>
      </c>
      <c r="E15" s="2"/>
      <c r="F15" s="34" t="s">
        <v>39</v>
      </c>
      <c r="G15" s="37">
        <v>70.0</v>
      </c>
      <c r="H15" s="36">
        <v>80.0</v>
      </c>
      <c r="I15" s="2"/>
      <c r="J15" s="34" t="s">
        <v>48</v>
      </c>
      <c r="K15" s="37">
        <v>120.0</v>
      </c>
      <c r="L15" s="36">
        <v>200.0</v>
      </c>
      <c r="M15" s="2"/>
      <c r="N15" s="34"/>
      <c r="O15" s="37"/>
      <c r="P15" s="36"/>
      <c r="Q15" s="2"/>
    </row>
    <row r="16" ht="22.5" customHeight="1">
      <c r="A16" s="2"/>
      <c r="B16" s="38"/>
      <c r="C16" s="35"/>
      <c r="D16" s="36"/>
      <c r="E16" s="2"/>
      <c r="F16" s="34" t="s">
        <v>40</v>
      </c>
      <c r="G16" s="37">
        <v>120.0</v>
      </c>
      <c r="H16" s="36">
        <v>135.0</v>
      </c>
      <c r="I16" s="2"/>
      <c r="J16" s="34" t="s">
        <v>49</v>
      </c>
      <c r="K16" s="37">
        <v>200.0</v>
      </c>
      <c r="L16" s="36">
        <v>175.0</v>
      </c>
      <c r="M16" s="2"/>
      <c r="N16" s="34"/>
      <c r="O16" s="37"/>
      <c r="P16" s="36"/>
      <c r="Q16" s="2"/>
    </row>
    <row r="17" ht="22.5" customHeight="1">
      <c r="A17" s="2"/>
      <c r="B17" s="38"/>
      <c r="C17" s="35"/>
      <c r="D17" s="36"/>
      <c r="E17" s="2"/>
      <c r="F17" s="34" t="s">
        <v>41</v>
      </c>
      <c r="G17" s="37">
        <v>60.0</v>
      </c>
      <c r="H17" s="36">
        <v>70.0</v>
      </c>
      <c r="I17" s="2"/>
      <c r="J17" s="34" t="s">
        <v>50</v>
      </c>
      <c r="K17" s="37">
        <v>80.0</v>
      </c>
      <c r="L17" s="36">
        <v>80.0</v>
      </c>
      <c r="M17" s="2"/>
      <c r="N17" s="34"/>
      <c r="O17" s="37"/>
      <c r="P17" s="36"/>
      <c r="Q17" s="2"/>
    </row>
    <row r="18" ht="22.5" customHeight="1">
      <c r="A18" s="2"/>
      <c r="B18" s="32" t="s">
        <v>70</v>
      </c>
      <c r="C18" s="39"/>
      <c r="D18" s="40">
        <f>SUM(D10:D17)</f>
        <v>9400</v>
      </c>
      <c r="E18" s="2"/>
      <c r="F18" s="34"/>
      <c r="G18" s="37"/>
      <c r="H18" s="36"/>
      <c r="I18" s="2"/>
      <c r="J18" s="34" t="s">
        <v>51</v>
      </c>
      <c r="K18" s="37">
        <v>40.0</v>
      </c>
      <c r="L18" s="36">
        <v>45.0</v>
      </c>
      <c r="M18" s="2"/>
      <c r="N18" s="34"/>
      <c r="O18" s="37"/>
      <c r="P18" s="36"/>
      <c r="Q18" s="2"/>
    </row>
    <row r="19" ht="22.5" customHeight="1">
      <c r="A19" s="2"/>
      <c r="B19" s="2"/>
      <c r="C19" s="2"/>
      <c r="D19" s="2"/>
      <c r="E19" s="2"/>
      <c r="F19" s="34"/>
      <c r="G19" s="37"/>
      <c r="H19" s="36"/>
      <c r="I19" s="2"/>
      <c r="J19" s="34" t="s">
        <v>52</v>
      </c>
      <c r="K19" s="37">
        <v>150.0</v>
      </c>
      <c r="L19" s="36">
        <v>155.0</v>
      </c>
      <c r="M19" s="2"/>
      <c r="N19" s="34"/>
      <c r="O19" s="37"/>
      <c r="P19" s="36"/>
      <c r="Q19" s="2"/>
    </row>
    <row r="20" ht="22.5" customHeight="1">
      <c r="A20" s="2"/>
      <c r="B20" s="31" t="s">
        <v>15</v>
      </c>
      <c r="C20" s="23"/>
      <c r="D20" s="24"/>
      <c r="E20" s="2"/>
      <c r="F20" s="34"/>
      <c r="G20" s="37"/>
      <c r="H20" s="36"/>
      <c r="I20" s="2"/>
      <c r="J20" s="34" t="s">
        <v>53</v>
      </c>
      <c r="K20" s="37">
        <v>0.0</v>
      </c>
      <c r="L20" s="36">
        <v>0.0</v>
      </c>
      <c r="M20" s="2"/>
      <c r="N20" s="34"/>
      <c r="O20" s="37"/>
      <c r="P20" s="36"/>
      <c r="Q20" s="2"/>
    </row>
    <row r="21" ht="22.5" customHeight="1">
      <c r="A21" s="2"/>
      <c r="B21" s="32" t="s">
        <v>20</v>
      </c>
      <c r="C21" s="33" t="s">
        <v>68</v>
      </c>
      <c r="D21" s="33" t="s">
        <v>69</v>
      </c>
      <c r="E21" s="2"/>
      <c r="F21" s="34"/>
      <c r="G21" s="37"/>
      <c r="H21" s="36"/>
      <c r="I21" s="2"/>
      <c r="J21" s="34" t="s">
        <v>54</v>
      </c>
      <c r="K21" s="37">
        <v>0.0</v>
      </c>
      <c r="L21" s="36">
        <v>0.0</v>
      </c>
      <c r="M21" s="2"/>
      <c r="N21" s="34"/>
      <c r="O21" s="37"/>
      <c r="P21" s="36"/>
      <c r="Q21" s="2"/>
    </row>
    <row r="22" ht="22.5" customHeight="1">
      <c r="A22" s="2"/>
      <c r="B22" s="34" t="s">
        <v>28</v>
      </c>
      <c r="C22" s="37">
        <v>300.0</v>
      </c>
      <c r="D22" s="36">
        <v>300.0</v>
      </c>
      <c r="E22" s="2"/>
      <c r="F22" s="34"/>
      <c r="G22" s="37"/>
      <c r="H22" s="36"/>
      <c r="I22" s="2"/>
      <c r="J22" s="34"/>
      <c r="K22" s="37"/>
      <c r="L22" s="36"/>
      <c r="M22" s="2"/>
      <c r="N22" s="34"/>
      <c r="O22" s="37"/>
      <c r="P22" s="36"/>
      <c r="Q22" s="2"/>
    </row>
    <row r="23" ht="22.5" customHeight="1">
      <c r="A23" s="2"/>
      <c r="B23" s="34" t="s">
        <v>29</v>
      </c>
      <c r="C23" s="37">
        <v>500.0</v>
      </c>
      <c r="D23" s="36">
        <v>500.0</v>
      </c>
      <c r="E23" s="2"/>
      <c r="F23" s="34"/>
      <c r="G23" s="37"/>
      <c r="H23" s="36"/>
      <c r="I23" s="2"/>
      <c r="J23" s="34"/>
      <c r="K23" s="37"/>
      <c r="L23" s="36"/>
      <c r="M23" s="2"/>
      <c r="N23" s="34"/>
      <c r="O23" s="37"/>
      <c r="P23" s="36"/>
      <c r="Q23" s="2"/>
    </row>
    <row r="24" ht="22.5" customHeight="1">
      <c r="A24" s="2"/>
      <c r="B24" s="34" t="s">
        <v>30</v>
      </c>
      <c r="C24" s="37">
        <v>200.0</v>
      </c>
      <c r="D24" s="36">
        <v>200.0</v>
      </c>
      <c r="E24" s="2"/>
      <c r="F24" s="34"/>
      <c r="G24" s="37"/>
      <c r="H24" s="36"/>
      <c r="I24" s="2"/>
      <c r="J24" s="34"/>
      <c r="K24" s="37"/>
      <c r="L24" s="36"/>
      <c r="M24" s="2"/>
      <c r="N24" s="34"/>
      <c r="O24" s="37"/>
      <c r="P24" s="36"/>
      <c r="Q24" s="2"/>
    </row>
    <row r="25" ht="22.5" customHeight="1">
      <c r="A25" s="2"/>
      <c r="B25" s="34" t="s">
        <v>31</v>
      </c>
      <c r="C25" s="37">
        <v>400.0</v>
      </c>
      <c r="D25" s="36">
        <v>400.0</v>
      </c>
      <c r="E25" s="2"/>
      <c r="F25" s="34"/>
      <c r="G25" s="37"/>
      <c r="H25" s="36"/>
      <c r="I25" s="2"/>
      <c r="J25" s="34"/>
      <c r="K25" s="37"/>
      <c r="L25" s="36"/>
      <c r="M25" s="2"/>
      <c r="N25" s="34"/>
      <c r="O25" s="37"/>
      <c r="P25" s="36"/>
      <c r="Q25" s="2"/>
    </row>
    <row r="26" ht="22.5" customHeight="1">
      <c r="A26" s="2"/>
      <c r="B26" s="34" t="s">
        <v>32</v>
      </c>
      <c r="C26" s="37">
        <v>150.0</v>
      </c>
      <c r="D26" s="36">
        <v>150.0</v>
      </c>
      <c r="E26" s="2"/>
      <c r="F26" s="34"/>
      <c r="G26" s="37"/>
      <c r="H26" s="36"/>
      <c r="I26" s="2"/>
      <c r="J26" s="34"/>
      <c r="K26" s="37"/>
      <c r="L26" s="36"/>
      <c r="M26" s="2"/>
      <c r="N26" s="34"/>
      <c r="O26" s="37"/>
      <c r="P26" s="36"/>
      <c r="Q26" s="2"/>
    </row>
    <row r="27" ht="22.5" customHeight="1">
      <c r="A27" s="2"/>
      <c r="B27" s="34"/>
      <c r="C27" s="37"/>
      <c r="D27" s="36"/>
      <c r="E27" s="2"/>
      <c r="F27" s="34"/>
      <c r="G27" s="37"/>
      <c r="H27" s="36"/>
      <c r="I27" s="2"/>
      <c r="J27" s="34"/>
      <c r="K27" s="37"/>
      <c r="L27" s="36"/>
      <c r="M27" s="2"/>
      <c r="N27" s="34"/>
      <c r="O27" s="37"/>
      <c r="P27" s="36"/>
      <c r="Q27" s="2"/>
    </row>
    <row r="28" ht="22.5" customHeight="1">
      <c r="A28" s="2"/>
      <c r="B28" s="38"/>
      <c r="C28" s="37"/>
      <c r="D28" s="36"/>
      <c r="E28" s="2"/>
      <c r="F28" s="38"/>
      <c r="G28" s="37"/>
      <c r="H28" s="36"/>
      <c r="I28" s="2"/>
      <c r="J28" s="38"/>
      <c r="K28" s="37"/>
      <c r="L28" s="36"/>
      <c r="M28" s="2"/>
      <c r="N28" s="38"/>
      <c r="O28" s="37"/>
      <c r="P28" s="36"/>
      <c r="Q28" s="2"/>
    </row>
    <row r="29" ht="22.5" customHeight="1">
      <c r="A29" s="2"/>
      <c r="B29" s="38"/>
      <c r="C29" s="37"/>
      <c r="D29" s="36"/>
      <c r="E29" s="2"/>
      <c r="F29" s="38"/>
      <c r="G29" s="37"/>
      <c r="H29" s="36"/>
      <c r="I29" s="2"/>
      <c r="J29" s="38"/>
      <c r="K29" s="37"/>
      <c r="L29" s="36"/>
      <c r="M29" s="2"/>
      <c r="N29" s="38"/>
      <c r="O29" s="37"/>
      <c r="P29" s="36"/>
      <c r="Q29" s="2"/>
    </row>
    <row r="30" ht="22.5" customHeight="1">
      <c r="A30" s="2"/>
      <c r="B30" s="32" t="s">
        <v>70</v>
      </c>
      <c r="C30" s="40">
        <f t="shared" ref="C30:D30" si="1">SUM(C22:C29)</f>
        <v>1550</v>
      </c>
      <c r="D30" s="40">
        <f t="shared" si="1"/>
        <v>1550</v>
      </c>
      <c r="E30" s="2"/>
      <c r="F30" s="32" t="s">
        <v>70</v>
      </c>
      <c r="G30" s="40">
        <f t="shared" ref="G30:H30" si="2">SUM(G10:G29)</f>
        <v>830</v>
      </c>
      <c r="H30" s="40">
        <f t="shared" si="2"/>
        <v>870</v>
      </c>
      <c r="I30" s="2"/>
      <c r="J30" s="32" t="s">
        <v>70</v>
      </c>
      <c r="K30" s="40">
        <f t="shared" ref="K30:L30" si="3">SUM(K10:K29)</f>
        <v>2170</v>
      </c>
      <c r="L30" s="40">
        <f t="shared" si="3"/>
        <v>2120</v>
      </c>
      <c r="M30" s="2"/>
      <c r="N30" s="32" t="s">
        <v>70</v>
      </c>
      <c r="O30" s="40">
        <f t="shared" ref="O30:P30" si="4">SUM(O10:O29)</f>
        <v>1500</v>
      </c>
      <c r="P30" s="40">
        <f t="shared" si="4"/>
        <v>1750</v>
      </c>
      <c r="Q30" s="2"/>
    </row>
    <row r="31" ht="26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</sheetData>
  <mergeCells count="20">
    <mergeCell ref="B2:D3"/>
    <mergeCell ref="F2:H2"/>
    <mergeCell ref="J2:L2"/>
    <mergeCell ref="N2:P2"/>
    <mergeCell ref="F3:H3"/>
    <mergeCell ref="J3:L3"/>
    <mergeCell ref="N3:P3"/>
    <mergeCell ref="B6:D6"/>
    <mergeCell ref="B8:D8"/>
    <mergeCell ref="F8:H8"/>
    <mergeCell ref="J8:L8"/>
    <mergeCell ref="N8:P8"/>
    <mergeCell ref="B20:D20"/>
    <mergeCell ref="B5:D5"/>
    <mergeCell ref="F5:H5"/>
    <mergeCell ref="J5:L5"/>
    <mergeCell ref="N5:P5"/>
    <mergeCell ref="F6:H6"/>
    <mergeCell ref="J6:L6"/>
    <mergeCell ref="N6:P6"/>
  </mergeCells>
  <printOptions gridLines="1" horizontalCentered="1"/>
  <pageMargins bottom="0.75" footer="0.0" header="0.0" left="0.7" right="0.7" top="0.75"/>
  <pageSetup fitToWidth="0" paperSize="9" cellComments="atEnd" orientation="landscape" pageOrder="overThenDown"/>
  <drawing r:id="rId1"/>
</worksheet>
</file>